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Лист1" sheetId="1" r:id="rId1"/>
    <sheet name="Лист2" sheetId="2" r:id="rId2"/>
    <sheet name="Лист3" sheetId="3" state="hidden" r:id="rId3"/>
    <sheet name="Лист5" sheetId="4" r:id="rId4"/>
    <sheet name="Лист6" sheetId="5" r:id="rId5"/>
  </sheets>
  <definedNames>
    <definedName name="_xlnm.Print_Area" localSheetId="0">'Лист1'!$A$1:$D$42</definedName>
    <definedName name="_xlnm.Print_Area" localSheetId="1">'Лист2'!$A$1:$C$41</definedName>
  </definedNames>
  <calcPr fullCalcOnLoad="1" refMode="R1C1"/>
</workbook>
</file>

<file path=xl/sharedStrings.xml><?xml version="1.0" encoding="utf-8"?>
<sst xmlns="http://schemas.openxmlformats.org/spreadsheetml/2006/main" count="598" uniqueCount="235">
  <si>
    <t>Код классификации дохода</t>
  </si>
  <si>
    <t>Наименование</t>
  </si>
  <si>
    <t>ВСЕГО доходов</t>
  </si>
  <si>
    <t>НАЛОГОВЫЕ И НЕНАЛОГОВЫЕ ДОХОДЫ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</si>
  <si>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</si>
  <si>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</si>
  <si>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</si>
  <si>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925 1 11 09045 10 0000 120</t>
  </si>
  <si>
    <t>925 1 13 02995 10 0000 130</t>
  </si>
  <si>
    <t>Прочие доходы от компенсации затрат бюджетных поселений</t>
  </si>
  <si>
    <t>БЕЗВОЗМЕЗДНЫЕ ПОСТУПЛЕНИЯ</t>
  </si>
  <si>
    <t>Дотация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</si>
  <si>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</si>
  <si>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</si>
  <si>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НАЛОГИ НА ПРИБЫЛЬ, ДОХОДЫ</t>
  </si>
  <si>
    <t xml:space="preserve">Налог на доходы физических лиц 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</si>
  <si>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</si>
  <si>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</si>
  <si>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</si>
  <si>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</si>
  <si>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</si>
  <si>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</si>
  <si>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государственных и муниципальных унитарных предприятий, в том числе казенных)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</si>
  <si>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</si>
  <si>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КОМПЕНСАЦИЙ ЗАТРАТ ГОСУДАРСТВА</t>
  </si>
  <si>
    <t>Прочие доходы от компенсации затрат бюджетов поселений</t>
  </si>
  <si>
    <t>Мин</t>
  </si>
  <si>
    <t>Рз</t>
  </si>
  <si>
    <t>ПР</t>
  </si>
  <si>
    <t>ЦСР</t>
  </si>
  <si>
    <t>ВР</t>
  </si>
  <si>
    <t>2</t>
  </si>
  <si>
    <t>3</t>
  </si>
  <si>
    <t>4</t>
  </si>
  <si>
    <t>6</t>
  </si>
  <si>
    <t>925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</si>
  <si>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</si>
  <si>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</si>
  <si>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</si>
  <si>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органов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</si>
  <si>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</si>
  <si>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</si>
  <si>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</si>
  <si>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Фонд  оплаты  труда  и  страховые  взносы</t>
  </si>
  <si>
    <t>121</t>
  </si>
  <si>
    <t>Иные  выплаты  персоналу, за  исключением  фонда  оплаты  труда</t>
  </si>
  <si>
    <t>122</t>
  </si>
  <si>
    <t>Функционирование законодательных ( представительных) органов государственной власти и  представительных  органов  муниципальных  образований</t>
  </si>
  <si>
    <t>03</t>
  </si>
  <si>
    <t>Центральный аппарат</t>
  </si>
  <si>
    <t>Упплата  прочих  налогов, сборов  и 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</si>
  <si>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</si>
  <si>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</si>
  <si>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Прочая  закупка    товаров, работ  и  услуг  для  муниципальных  нужд</t>
  </si>
  <si>
    <t>Обеспечение  деятельности  финансовых, налоговых  и  таможенных  органов и  органов  финансового  надзора (финансово-бюджетного) надзора</t>
  </si>
  <si>
    <t>06</t>
  </si>
  <si>
    <t>Межбюджетные трансферты</t>
  </si>
  <si>
    <t>Межбюджетные  трансферты  на  осуществление  полномочий  по  выполнению внешнего  муниципального  финансового  контроля</t>
  </si>
  <si>
    <t xml:space="preserve"> Межбюджетные трансферты</t>
  </si>
  <si>
    <t>540</t>
  </si>
  <si>
    <t xml:space="preserve">Межбюджетные  трансферты  на  осуществление  полномочий  по  выполнению  работы по  формированию, исполнению  бюджета поселения, администрирование  поступлений "Невыясненные  поступления, "  и  контроль  за  исполнением  бюджета </t>
  </si>
  <si>
    <t>Другие общегосударственные вопросы</t>
  </si>
  <si>
    <t>13</t>
  </si>
  <si>
    <t>Государственная регистрация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</si>
  <si>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</si>
  <si>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</si>
  <si>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 населения  на  территории  от  чрезвычайных  ситуаций  природного  и  техногенного  характера, гражданская  оборона</t>
  </si>
  <si>
    <t>09</t>
  </si>
  <si>
    <t>10</t>
  </si>
  <si>
    <t>Жилищно-коммунальное хозяйство</t>
  </si>
  <si>
    <t>05</t>
  </si>
  <si>
    <t>Благоустройство</t>
  </si>
  <si>
    <t>Уличное освещение</t>
  </si>
  <si>
    <t>Код</t>
  </si>
  <si>
    <t>0000</t>
  </si>
  <si>
    <t>000</t>
  </si>
  <si>
    <t>Источники внутренного финансирования дефицитов бюджетов</t>
  </si>
  <si>
    <t>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</si>
  <si>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</si>
  <si>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</si>
  <si>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</si>
  <si>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</si>
  <si>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</si>
  <si>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</si>
  <si>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 xml:space="preserve">Уменьшение остатков средств бюджетов </t>
  </si>
  <si>
    <t xml:space="preserve">Уменьшение прочих остатков средств бюджетов </t>
  </si>
  <si>
    <t>610</t>
  </si>
  <si>
    <t>Уменьшение прочих остатков денежных средств бюджетов</t>
  </si>
  <si>
    <t>Приложение 6</t>
  </si>
  <si>
    <t>Код классификации источников финансирования дефицитов бюджетов</t>
  </si>
  <si>
    <t>Наименованиеглавного администратора источников финансирования дефицита бюджета муниципального образования сельского посления "Ёрмица", код классификации источников финансирования дефицита бюджета</t>
  </si>
  <si>
    <t>Кассовое исполнение 
(рублей)</t>
  </si>
  <si>
    <t>Межбюджетные трансферты из  бюджетов  сельских  поселений  бюджету муниципального  района  и  из  бюджета  муниципального  района бюджетам  поселений, в  соответствии  с  заключенными  муниципальными контрактами</t>
  </si>
  <si>
    <t>Кассовое исполнение,
 рублей</t>
  </si>
  <si>
    <t>Кассовое исполнение, рублей</t>
  </si>
  <si>
    <t>Администрация муниципального образования сельского поселения "Ёрмица"</t>
  </si>
  <si>
    <t>Управление Федеральной налоговой службы по Республике Коми</t>
  </si>
  <si>
    <t>Приложение 1</t>
  </si>
  <si>
    <t>Приложение 2</t>
  </si>
  <si>
    <t>1 00 00000 00 0000 000</t>
  </si>
  <si>
    <t>1 01 02000 01 0000 110</t>
  </si>
  <si>
    <t>1 01 02010 01 0000 110</t>
  </si>
  <si>
    <t>1 06 00000 00 0000 000</t>
  </si>
  <si>
    <t>1 06 01000 00 0000 110</t>
  </si>
  <si>
    <t>1 08 00000 00 0000 000</t>
  </si>
  <si>
    <t>1 08 04000 01 0000 110</t>
  </si>
  <si>
    <t>1 08 04020 01 1000 110</t>
  </si>
  <si>
    <t>1 11 00000 00 0000 000</t>
  </si>
  <si>
    <t>1 11 05000 00 0000 000</t>
  </si>
  <si>
    <t>1 11 05035 10 0000 120</t>
  </si>
  <si>
    <t>1 11 09000 00 0000 120</t>
  </si>
  <si>
    <t>1 11 09045 10 0000 120</t>
  </si>
  <si>
    <t>1 13 00000 00 0000 000</t>
  </si>
  <si>
    <t>1 13 02995 10 0000 130</t>
  </si>
  <si>
    <t>2 00 00000 00 0000 000</t>
  </si>
  <si>
    <t>1 01 00000 00 0000 000</t>
  </si>
  <si>
    <t>Приложение 4</t>
  </si>
  <si>
    <t>990 90 01</t>
  </si>
  <si>
    <t>990 00 00</t>
  </si>
  <si>
    <t>990 90 02</t>
  </si>
  <si>
    <t>244</t>
  </si>
  <si>
    <t>990 51 18</t>
  </si>
  <si>
    <t>990 59 30</t>
  </si>
  <si>
    <t>Осуществление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</si>
  <si>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990 73 13</t>
  </si>
  <si>
    <t>990 73 17</t>
  </si>
  <si>
    <t>990 84 11</t>
  </si>
  <si>
    <t>990 84 15</t>
  </si>
  <si>
    <t>990 84 12</t>
  </si>
  <si>
    <t>Выполнение других обязательств органов местного самоуправления</t>
  </si>
  <si>
    <t>990 90 09</t>
  </si>
  <si>
    <t>990 92 71</t>
  </si>
  <si>
    <t>Иные выплаты населению</t>
  </si>
  <si>
    <t>360</t>
  </si>
  <si>
    <t>Резервный фонд администрации муниципального образования по предупреждению и ликвидации чрезвычайных ситуаций и последствий стихийных бедствий</t>
  </si>
  <si>
    <t>990 91 00</t>
  </si>
  <si>
    <t xml:space="preserve">Содержание  автомобильных  дорог  и  инженерных  сооруженийц  на  них  в  границах  поселений </t>
  </si>
  <si>
    <t>990 92 00</t>
  </si>
  <si>
    <t>Прочие мероприятия по благоустройству сельских поселений</t>
  </si>
  <si>
    <t>990 95 00</t>
  </si>
  <si>
    <t>Пенсионное обеспечение</t>
  </si>
  <si>
    <t>Иные пенсии, социальные доплаты к пенсиям</t>
  </si>
  <si>
    <t>990 90 18</t>
  </si>
  <si>
    <t>Выплаты пенсии за выслугу лет лицам, замещавшим должности муниципальной службы в муниципальном образовании</t>
  </si>
  <si>
    <t>312</t>
  </si>
  <si>
    <t>Социальная политика</t>
  </si>
  <si>
    <t>Всего</t>
  </si>
  <si>
    <t>Совет</t>
  </si>
  <si>
    <t>922</t>
  </si>
  <si>
    <t>ВСЕГО:</t>
  </si>
  <si>
    <t>в том числе:</t>
  </si>
  <si>
    <t>853</t>
  </si>
  <si>
    <t>Упплата иных платежей</t>
  </si>
  <si>
    <t>12</t>
  </si>
  <si>
    <t>07</t>
  </si>
  <si>
    <t>990 90 23</t>
  </si>
  <si>
    <t>Проведение мероприятий для детей и молодежи</t>
  </si>
  <si>
    <t>Молодежная политика и оздоровление детей</t>
  </si>
  <si>
    <t>Образование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</si>
  <si>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</si>
  <si>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</si>
  <si>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</si>
  <si>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</si>
  <si>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Субвенции бюджетам поселений на выполнение передаваемых полномочий субъектов Российской Федерации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</si>
  <si>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</si>
  <si>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1 06 06033 10 1000 110</t>
  </si>
  <si>
    <t xml:space="preserve"> к проекту решения Совета МО СП "Ёрмица"   </t>
  </si>
  <si>
    <t>РАСХОДЫ БЮДЖЕТА МУНИЦИПАЛЬНОГО ОБРАЗОВАНИЯ СЕЛЬСКОГО ПОСЕЛЕНИЯ "ЁРМИЦА" ЗА 2016 ГОД ПО ВЕДОМСТВЕННОЙ СТРУКТУРЕ РАСХОДОВ БЮДЖЕТА МУНИЦИПАЛЬНОГО ОБРАЗОВАНИЯ СЕЛЬСКОГО ПОСЕЛЕНИЯ "ЁРМИЦА"</t>
  </si>
  <si>
    <t>99 0 00 00000</t>
  </si>
  <si>
    <t>от "23" марта 2017 г. № 4-5/2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</si>
  <si>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</si>
  <si>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</si>
  <si>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</si>
  <si>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</si>
  <si>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</si>
  <si>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925 1 08 04020 01 0000 110</t>
  </si>
  <si>
    <t>925 1 11 05035 10 0000 120</t>
  </si>
  <si>
    <t xml:space="preserve">Налог на доходы физических лиц с доходов, полученных физическими лицами в соответствии со статьёй 228 Налогового кодекса Российской Федерации </t>
  </si>
  <si>
    <t>1 06 01030 10 0000 110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</si>
  <si>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</si>
  <si>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</si>
  <si>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925 1 17 01050 10 0000 180</t>
  </si>
  <si>
    <t>Невыясненные поступления, зачисляемые в бюджеты сельских поселений</t>
  </si>
  <si>
    <t>Прочие субсидии</t>
  </si>
  <si>
    <t xml:space="preserve"> к решению Совета муниципального образования                                                                                       сельского поселения "Ёрмица"   </t>
  </si>
  <si>
    <t xml:space="preserve"> к решению Совета муниципального образования                                                                                                      сельского поселения "Ёрмица"   </t>
  </si>
  <si>
    <t xml:space="preserve">    к решению Совета муниципального образования                                                                                                                                                     сельского поселения "Ёрмица"      </t>
  </si>
  <si>
    <t>925 2 02 35930 10 0000 150</t>
  </si>
  <si>
    <t>925 2 02 35118 10 0000 150</t>
  </si>
  <si>
    <t>925 2 02 30024 10 0000 150</t>
  </si>
  <si>
    <t>925 2 02 40014 10 0000 150</t>
  </si>
  <si>
    <t>925 2 02 29999 10 0000 150</t>
  </si>
  <si>
    <t>2 02 35930 10 0000 150</t>
  </si>
  <si>
    <t xml:space="preserve"> 2 02 35118 10 0000 150</t>
  </si>
  <si>
    <t xml:space="preserve"> 2 02 30024 10 0000 150</t>
  </si>
  <si>
    <t xml:space="preserve"> 2 02 40014 10 0000 150</t>
  </si>
  <si>
    <t>2 02 29999 10 0000 150</t>
  </si>
  <si>
    <t>182 1 01 02030 01 0000 110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</si>
  <si>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</si>
  <si>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182 1 06 01030 10 0000 110</t>
  </si>
  <si>
    <t>925 2 02 16001 10 0000 150</t>
  </si>
  <si>
    <t>Прочие дотации</t>
  </si>
  <si>
    <t>925 2 02 49999 10 0000 150</t>
  </si>
  <si>
    <t>Прочие межбюджетные трансферты, передаваемые бюджетам</t>
  </si>
  <si>
    <t>Прочие безвозмездные поступления в бюджеты муниципальных районов</t>
  </si>
  <si>
    <t xml:space="preserve"> 2 02 16001 10 0000 150</t>
  </si>
  <si>
    <t xml:space="preserve"> 2 07 05030 10 0000 150</t>
  </si>
  <si>
    <t xml:space="preserve"> 2 02 49999 10 0000 150</t>
  </si>
  <si>
    <t>ДОХОДЫ БЮДЖЕТА МУНИЦИПАЛЬНОГО ОБРАЗОВАНИЯ СЕЛЬСКОГО ПОСЕЛЕНИЯ "ЁРМИЦА" ЗА 2021 ГОД ПО КОДАМ КЛАССИФИКАЦИИ ДОХОДОВ БЮДЖЕТОВ</t>
  </si>
  <si>
    <t>ДОХОДЫ БЮДЖЕТА МУНИЦИПАЛЬНОГО ОБРАЗОВАНИЯ СЕЛЬСКОГО ПОСЕЛЕНИЯ "ЁРМИЦА" ЗА 2021 ГОД ПО КОДАМ ВИДОВ ДОХОДОВ, ПОДВИДОВ ДОХОДОВ КЛАССИФИКАЦИИ ОПЕРАЦИЙ СЕКТОРА ГОСУДАРСТВЕННОГО УПРАВЛЕНИЯ, ОТНОСЯЩИХСЯ К ДОХОДАМ БЮДЖЕТА</t>
  </si>
  <si>
    <t>ПРОЧИЕ НЕНАЛОГОВЫЕ ДОХОДЫ</t>
  </si>
  <si>
    <t>117 00000 00 0000 000</t>
  </si>
  <si>
    <t>117 15000 00 0000 150</t>
  </si>
  <si>
    <t>Инициативные платежи</t>
  </si>
  <si>
    <t>117 15030 10 0000 150</t>
  </si>
  <si>
    <t>Инициативные платежи, зачисляемые в бюджеты сельских поселений</t>
  </si>
  <si>
    <r>
      <t>И</t>
    </r>
    <r>
      <rPr>
        <b/>
        <sz val="8"/>
        <rFont val="Tahoma"/>
        <family val="2"/>
      </rPr>
      <t xml:space="preserve">СТОЧНИКИ ФИНАНСИРОВАНИЯ ДЕФИЦИТА БЮДЖЕТА МУНИЦИПАЛЬНОГО ОБРАЗОВАНИЯ СЕЛЬСКОГО ПОСЕЛЕНИЯ </t>
    </r>
    <r>
      <rPr>
        <sz val="8"/>
        <rFont val="Tahoma"/>
        <family val="2"/>
      </rPr>
      <t>"</t>
    </r>
    <r>
      <rPr>
        <b/>
        <sz val="8"/>
        <rFont val="Tahoma"/>
        <family val="2"/>
      </rPr>
      <t xml:space="preserve">ЁРМИЦА" ЗА 2021 ГОД ПО КОДАМ КЛАССИФИКАЦИИ ИСТОЧНИКОВ ФИНАНСИРОВАНИЯ ДЕФИЦИТОВ БЮДЖЕТОВ </t>
    </r>
  </si>
  <si>
    <r>
      <t>И</t>
    </r>
    <r>
      <rPr>
        <b/>
        <sz val="8"/>
        <rFont val="Tahoma"/>
        <family val="2"/>
      </rPr>
      <t xml:space="preserve">СТОЧНИКИ ФИНАНСИРОВАНИЯ ДЕФИЦИТА БЮДЖЕТА МУНИЦИПАЛЬНОГО ОБРАЗОВАНИЯ СЕЛЬСКОГО ПОСЕЛЕНИЯ </t>
    </r>
    <r>
      <rPr>
        <sz val="8"/>
        <rFont val="Tahoma"/>
        <family val="2"/>
      </rPr>
      <t>"</t>
    </r>
    <r>
      <rPr>
        <b/>
        <sz val="8"/>
        <rFont val="Tahoma"/>
        <family val="2"/>
      </rPr>
      <t>ЁРМИЦА" ЗА 2021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ОНОСЯЩИХСЯ К ИСТОЧНИКАМ ФИНАНСИРОВАНИЯ ДЕФИЦИТА БЮДЖЕТОВ</t>
    </r>
  </si>
  <si>
    <t>922 2 08 05000 10 0000 150</t>
  </si>
  <si>
    <t>925 1 17 15030 10 0000 150</t>
  </si>
  <si>
    <t>Бюджет сельского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</si>
  <si>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</si>
  <si>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</si>
  <si>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</si>
  <si>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</si>
  <si>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</si>
  <si>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</si>
  <si>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</si>
  <si>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(сумма платежа (пени по соответствующему платежу)</t>
  </si>
  <si>
    <t>182 1 09 04053 10 1000 110</t>
  </si>
  <si>
    <t>Земельный налог</t>
  </si>
  <si>
    <t>от 26.04.2022 № 5-6/1</t>
  </si>
  <si>
    <t>от 26.04.2022 г. № 5-6/1</t>
  </si>
  <si>
    <t xml:space="preserve">                                                                                   Приложение 5 к решению Совета                                                                                                      муниципального образования сельского поселения                                                                                      "Ёрмица" от 26.04.2022 г. № 5-6/1</t>
  </si>
  <si>
    <t>от  26.04.2022 г. № 5-6/1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</si>
</sst>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[Red]\-0\ "/>
    <numFmt numFmtId="173" formatCode="#,##0.00_ ;[Red]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color rgb="FFFF0000"/>
      <name val="Tahoma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50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173" fontId="5" fillId="0" borderId="10" xfId="0" applyNumberFormat="1" applyFont="1" applyFill="1" applyBorder="1" applyAlignment="1">
      <alignment vertical="top"/>
    </xf>
    <xf numFmtId="173" fontId="2" fillId="0" borderId="10" xfId="0" applyNumberFormat="1" applyFont="1" applyFill="1" applyBorder="1" applyAlignment="1">
      <alignment vertical="top"/>
    </xf>
    <xf numFmtId="173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 vertical="center" wrapText="1"/>
    </xf>
    <xf numFmtId="173" fontId="5" fillId="0" borderId="10" xfId="0" applyNumberFormat="1" applyFont="1" applyFill="1" applyBorder="1" applyAlignment="1">
      <alignment horizontal="right" vertical="center"/>
    </xf>
    <xf numFmtId="173" fontId="5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top" wrapText="1"/>
    </xf>
    <xf numFmtId="49" fontId="51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top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/>
    </xf>
    <xf numFmtId="173" fontId="55" fillId="0" borderId="10" xfId="0" applyNumberFormat="1" applyFont="1" applyBorder="1" applyAlignment="1">
      <alignment horizontal="right" vertical="top"/>
    </xf>
    <xf numFmtId="0" fontId="55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horizontal="justify" vertical="top" wrapText="1"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173" fontId="56" fillId="0" borderId="10" xfId="0" applyNumberFormat="1" applyFont="1" applyBorder="1" applyAlignment="1">
      <alignment horizontal="right"/>
    </xf>
    <xf numFmtId="0" fontId="56" fillId="33" borderId="10" xfId="0" applyFont="1" applyFill="1" applyBorder="1" applyAlignment="1">
      <alignment horizontal="justify" vertical="center" wrapText="1"/>
    </xf>
    <xf numFmtId="173" fontId="57" fillId="0" borderId="10" xfId="0" applyNumberFormat="1" applyFont="1" applyBorder="1" applyAlignment="1">
      <alignment horizontal="right" vertical="top"/>
    </xf>
    <xf numFmtId="0" fontId="57" fillId="0" borderId="10" xfId="0" applyFont="1" applyBorder="1" applyAlignment="1">
      <alignment horizontal="center" vertical="top"/>
    </xf>
    <xf numFmtId="0" fontId="57" fillId="0" borderId="10" xfId="0" applyFont="1" applyBorder="1" applyAlignment="1">
      <alignment horizontal="justify" wrapText="1"/>
    </xf>
    <xf numFmtId="173" fontId="57" fillId="0" borderId="10" xfId="0" applyNumberFormat="1" applyFont="1" applyBorder="1" applyAlignment="1">
      <alignment horizontal="right" vertical="top" wrapText="1"/>
    </xf>
    <xf numFmtId="0" fontId="57" fillId="0" borderId="10" xfId="0" applyFont="1" applyBorder="1" applyAlignment="1">
      <alignment horizontal="justify" vertical="top" wrapText="1"/>
    </xf>
    <xf numFmtId="0" fontId="57" fillId="0" borderId="10" xfId="0" applyFont="1" applyBorder="1" applyAlignment="1">
      <alignment horizontal="center" vertical="top" wrapText="1"/>
    </xf>
    <xf numFmtId="0" fontId="56" fillId="0" borderId="10" xfId="0" applyFont="1" applyFill="1" applyBorder="1" applyAlignment="1">
      <alignment horizontal="justify"/>
    </xf>
    <xf numFmtId="173" fontId="57" fillId="0" borderId="10" xfId="0" applyNumberFormat="1" applyFont="1" applyBorder="1" applyAlignment="1">
      <alignment/>
    </xf>
    <xf numFmtId="3" fontId="57" fillId="0" borderId="10" xfId="0" applyNumberFormat="1" applyFont="1" applyBorder="1" applyAlignment="1">
      <alignment horizontal="center" vertical="top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 wrapText="1"/>
    </xf>
    <xf numFmtId="0" fontId="54" fillId="0" borderId="11" xfId="0" applyFont="1" applyBorder="1" applyAlignment="1">
      <alignment vertical="top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top"/>
    </xf>
    <xf numFmtId="173" fontId="54" fillId="0" borderId="10" xfId="0" applyNumberFormat="1" applyFont="1" applyBorder="1" applyAlignment="1">
      <alignment/>
    </xf>
    <xf numFmtId="0" fontId="54" fillId="0" borderId="12" xfId="0" applyFont="1" applyBorder="1" applyAlignment="1">
      <alignment horizontal="center" vertical="top"/>
    </xf>
    <xf numFmtId="0" fontId="54" fillId="0" borderId="12" xfId="0" applyFont="1" applyBorder="1" applyAlignment="1">
      <alignment horizontal="justify" vertical="center"/>
    </xf>
    <xf numFmtId="173" fontId="54" fillId="0" borderId="13" xfId="0" applyNumberFormat="1" applyFont="1" applyBorder="1" applyAlignment="1">
      <alignment vertical="center"/>
    </xf>
    <xf numFmtId="0" fontId="55" fillId="0" borderId="12" xfId="0" applyFont="1" applyBorder="1" applyAlignment="1">
      <alignment horizontal="center" vertical="top"/>
    </xf>
    <xf numFmtId="0" fontId="55" fillId="0" borderId="12" xfId="0" applyFont="1" applyBorder="1" applyAlignment="1">
      <alignment horizontal="justify" vertical="center" wrapText="1"/>
    </xf>
    <xf numFmtId="173" fontId="55" fillId="0" borderId="13" xfId="0" applyNumberFormat="1" applyFont="1" applyBorder="1" applyAlignment="1">
      <alignment/>
    </xf>
    <xf numFmtId="0" fontId="55" fillId="0" borderId="14" xfId="0" applyFont="1" applyBorder="1" applyAlignment="1">
      <alignment horizontal="center" vertical="top"/>
    </xf>
    <xf numFmtId="0" fontId="55" fillId="0" borderId="14" xfId="0" applyFont="1" applyBorder="1" applyAlignment="1">
      <alignment horizontal="justify" vertical="center" wrapText="1"/>
    </xf>
    <xf numFmtId="173" fontId="55" fillId="0" borderId="10" xfId="0" applyNumberFormat="1" applyFont="1" applyBorder="1" applyAlignment="1">
      <alignment/>
    </xf>
    <xf numFmtId="173" fontId="55" fillId="0" borderId="13" xfId="0" applyNumberFormat="1" applyFont="1" applyBorder="1" applyAlignment="1">
      <alignment wrapText="1"/>
    </xf>
    <xf numFmtId="173" fontId="55" fillId="0" borderId="10" xfId="0" applyNumberFormat="1" applyFont="1" applyBorder="1" applyAlignment="1">
      <alignment wrapText="1"/>
    </xf>
    <xf numFmtId="0" fontId="55" fillId="0" borderId="14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justify" vertical="center" wrapText="1"/>
    </xf>
    <xf numFmtId="173" fontId="54" fillId="0" borderId="13" xfId="0" applyNumberFormat="1" applyFont="1" applyBorder="1" applyAlignment="1">
      <alignment/>
    </xf>
    <xf numFmtId="4" fontId="57" fillId="0" borderId="10" xfId="0" applyNumberFormat="1" applyFont="1" applyBorder="1" applyAlignment="1">
      <alignment/>
    </xf>
    <xf numFmtId="173" fontId="50" fillId="0" borderId="15" xfId="0" applyNumberFormat="1" applyFont="1" applyBorder="1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Alignment="1">
      <alignment horizontal="right" vertical="top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0" fontId="56" fillId="0" borderId="10" xfId="0" applyFont="1" applyBorder="1" applyAlignment="1">
      <alignment horizontal="justify" wrapText="1"/>
    </xf>
    <xf numFmtId="0" fontId="56" fillId="0" borderId="0" xfId="0" applyFont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top" wrapText="1"/>
    </xf>
    <xf numFmtId="0" fontId="54" fillId="0" borderId="0" xfId="0" applyFont="1" applyAlignment="1">
      <alignment horizontal="center" vertical="center" wrapText="1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center" vertical="center" wrapText="1"/>
    </xf>
    <xf numFmtId="173" fontId="51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/>
    </xf>
    <xf numFmtId="173" fontId="51" fillId="0" borderId="14" xfId="0" applyNumberFormat="1" applyFont="1" applyBorder="1" applyAlignment="1">
      <alignment horizontal="right"/>
    </xf>
    <xf numFmtId="173" fontId="51" fillId="0" borderId="17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"/>
  <sheetViews>
    <sheetView view="pageBreakPreview" zoomScaleSheetLayoutView="100" zoomScalePageLayoutView="0" workbookViewId="0" topLeftCell="A1">
      <selection activeCell="A7" sqref="A7:C8"/>
    </sheetView>
  </sheetViews>
  <sheetFormatPr defaultColWidth="9.140625" defaultRowHeight="15"/>
  <cols>
    <col min="1" max="1" width="24.57421875" style="0" customWidth="1"/>
    <col min="2" max="2" width="68.00390625" style="0" customWidth="1"/>
    <col min="3" max="3" width="23.7109375" style="0" customWidth="1"/>
    <col min="4" max="4" width="9.140625" style="0" hidden="1" customWidth="1"/>
  </cols>
  <sheetData>
    <row r="1" spans="1:4" ht="15">
      <c r="A1" s="46"/>
      <c r="B1" s="92"/>
      <c r="C1" s="93" t="s">
        <v>97</v>
      </c>
      <c r="D1" s="46"/>
    </row>
    <row r="2" spans="1:4" ht="31.5" customHeight="1">
      <c r="A2" s="46"/>
      <c r="B2" s="101" t="s">
        <v>186</v>
      </c>
      <c r="C2" s="101"/>
      <c r="D2" s="46"/>
    </row>
    <row r="3" spans="1:4" ht="22.5" customHeight="1">
      <c r="A3" s="46"/>
      <c r="B3" s="101" t="s">
        <v>231</v>
      </c>
      <c r="C3" s="101"/>
      <c r="D3" s="46"/>
    </row>
    <row r="4" spans="1:4" ht="15" customHeight="1" hidden="1">
      <c r="A4" s="46"/>
      <c r="B4" s="46"/>
      <c r="C4" s="47"/>
      <c r="D4" s="46"/>
    </row>
    <row r="5" spans="1:4" ht="15">
      <c r="A5" s="46"/>
      <c r="B5" s="46"/>
      <c r="C5" s="46"/>
      <c r="D5" s="46"/>
    </row>
    <row r="6" spans="1:4" ht="15">
      <c r="A6" s="100"/>
      <c r="B6" s="100"/>
      <c r="C6" s="100"/>
      <c r="D6" s="46"/>
    </row>
    <row r="7" spans="1:4" ht="15" customHeight="1">
      <c r="A7" s="98" t="s">
        <v>208</v>
      </c>
      <c r="B7" s="98"/>
      <c r="C7" s="98"/>
      <c r="D7" s="46"/>
    </row>
    <row r="8" spans="1:4" ht="15" customHeight="1">
      <c r="A8" s="99"/>
      <c r="B8" s="99"/>
      <c r="C8" s="99"/>
      <c r="D8" s="46"/>
    </row>
    <row r="9" spans="1:4" ht="30.75" customHeight="1">
      <c r="A9" s="53" t="s">
        <v>0</v>
      </c>
      <c r="B9" s="53" t="s">
        <v>1</v>
      </c>
      <c r="C9" s="53" t="s">
        <v>94</v>
      </c>
      <c r="D9" s="46"/>
    </row>
    <row r="10" spans="1:4" ht="15">
      <c r="A10" s="54">
        <v>1</v>
      </c>
      <c r="B10" s="54">
        <v>2</v>
      </c>
      <c r="C10" s="54">
        <v>3</v>
      </c>
      <c r="D10" s="46"/>
    </row>
    <row r="11" spans="1:4" ht="15">
      <c r="A11" s="55" t="s">
        <v>2</v>
      </c>
      <c r="B11" s="55"/>
      <c r="C11" s="56">
        <f>C12+C24</f>
        <v>4314379.41</v>
      </c>
      <c r="D11" s="46"/>
    </row>
    <row r="12" spans="1:4" ht="31.5" customHeight="1">
      <c r="A12" s="55">
        <v>182</v>
      </c>
      <c r="B12" s="57" t="s">
        <v>96</v>
      </c>
      <c r="C12" s="58">
        <v>92000.09</v>
      </c>
      <c r="D12" s="46"/>
    </row>
    <row r="13" spans="1:4" ht="51.75">
      <c r="A13" s="59" t="s">
        <v>4</v>
      </c>
      <c r="B13" s="60" t="s">
        <v>5</v>
      </c>
      <c r="C13" s="58">
        <v>68476.94</v>
      </c>
      <c r="D13" s="46"/>
    </row>
    <row r="14" spans="1:4" ht="64.5">
      <c r="A14" s="59" t="s">
        <v>222</v>
      </c>
      <c r="B14" s="60" t="s">
        <v>221</v>
      </c>
      <c r="C14" s="58">
        <v>197.97</v>
      </c>
      <c r="D14" s="46"/>
    </row>
    <row r="15" spans="1:4" ht="77.25">
      <c r="A15" s="59" t="s">
        <v>223</v>
      </c>
      <c r="B15" s="60" t="s">
        <v>224</v>
      </c>
      <c r="C15" s="58">
        <v>21.82</v>
      </c>
      <c r="D15" s="46"/>
    </row>
    <row r="16" spans="1:4" ht="27" customHeight="1">
      <c r="A16" s="59" t="s">
        <v>197</v>
      </c>
      <c r="B16" s="62" t="s">
        <v>177</v>
      </c>
      <c r="C16" s="58">
        <v>0</v>
      </c>
      <c r="D16" s="46"/>
    </row>
    <row r="17" spans="1:4" ht="30.75" customHeight="1">
      <c r="A17" s="59" t="s">
        <v>199</v>
      </c>
      <c r="B17" s="60" t="s">
        <v>198</v>
      </c>
      <c r="C17" s="61">
        <v>-1559.49</v>
      </c>
      <c r="D17" s="46"/>
    </row>
    <row r="18" spans="1:4" ht="30.75" customHeight="1">
      <c r="A18" s="59" t="s">
        <v>225</v>
      </c>
      <c r="B18" s="60" t="s">
        <v>226</v>
      </c>
      <c r="C18" s="61">
        <v>-154.03</v>
      </c>
      <c r="D18" s="46"/>
    </row>
    <row r="19" spans="1:4" ht="51">
      <c r="A19" s="59" t="s">
        <v>159</v>
      </c>
      <c r="B19" s="62" t="s">
        <v>160</v>
      </c>
      <c r="C19" s="58">
        <v>24394</v>
      </c>
      <c r="D19" s="46"/>
    </row>
    <row r="20" spans="1:4" ht="39">
      <c r="A20" s="59" t="s">
        <v>225</v>
      </c>
      <c r="B20" s="60" t="s">
        <v>226</v>
      </c>
      <c r="C20" s="58">
        <v>2.86</v>
      </c>
      <c r="D20" s="46"/>
    </row>
    <row r="21" spans="1:4" ht="15">
      <c r="A21" s="59" t="s">
        <v>229</v>
      </c>
      <c r="B21" s="60" t="s">
        <v>230</v>
      </c>
      <c r="C21" s="58">
        <v>-109.84</v>
      </c>
      <c r="D21" s="46"/>
    </row>
    <row r="22" spans="1:4" ht="38.25">
      <c r="A22" s="63" t="s">
        <v>227</v>
      </c>
      <c r="B22" s="62" t="s">
        <v>228</v>
      </c>
      <c r="C22" s="58">
        <v>1.28</v>
      </c>
      <c r="D22" s="46"/>
    </row>
    <row r="23" spans="1:4" ht="51">
      <c r="A23" s="63" t="s">
        <v>161</v>
      </c>
      <c r="B23" s="62" t="s">
        <v>162</v>
      </c>
      <c r="C23" s="58">
        <v>728.58</v>
      </c>
      <c r="D23" s="46"/>
    </row>
    <row r="24" spans="1:4" ht="15">
      <c r="A24" s="55">
        <v>925</v>
      </c>
      <c r="B24" s="64" t="s">
        <v>95</v>
      </c>
      <c r="C24" s="65">
        <f>SUM(C25:C38)</f>
        <v>4222379.32</v>
      </c>
      <c r="D24" s="46"/>
    </row>
    <row r="25" spans="1:4" ht="51.75">
      <c r="A25" s="63" t="s">
        <v>175</v>
      </c>
      <c r="B25" s="60" t="s">
        <v>6</v>
      </c>
      <c r="C25" s="61">
        <v>7160</v>
      </c>
      <c r="D25" s="46"/>
    </row>
    <row r="26" spans="1:4" ht="40.5" customHeight="1">
      <c r="A26" s="63" t="s">
        <v>176</v>
      </c>
      <c r="B26" s="60" t="s">
        <v>170</v>
      </c>
      <c r="C26" s="58">
        <v>78355.36</v>
      </c>
      <c r="D26" s="46"/>
    </row>
    <row r="27" spans="1:4" ht="51.75">
      <c r="A27" s="63" t="s">
        <v>7</v>
      </c>
      <c r="B27" s="60" t="s">
        <v>171</v>
      </c>
      <c r="C27" s="58">
        <v>204966.16</v>
      </c>
      <c r="D27" s="46"/>
    </row>
    <row r="28" spans="1:4" ht="15">
      <c r="A28" s="63" t="s">
        <v>8</v>
      </c>
      <c r="B28" s="60" t="s">
        <v>9</v>
      </c>
      <c r="C28" s="58">
        <v>68451</v>
      </c>
      <c r="D28" s="46"/>
    </row>
    <row r="29" spans="1:4" ht="15">
      <c r="A29" s="63" t="s">
        <v>181</v>
      </c>
      <c r="B29" s="60" t="s">
        <v>182</v>
      </c>
      <c r="C29" s="58">
        <v>0</v>
      </c>
      <c r="D29" s="46"/>
    </row>
    <row r="30" spans="1:4" ht="15">
      <c r="A30" s="59" t="s">
        <v>200</v>
      </c>
      <c r="B30" s="60" t="s">
        <v>11</v>
      </c>
      <c r="C30" s="58">
        <v>304200</v>
      </c>
      <c r="D30" s="46"/>
    </row>
    <row r="31" spans="1:4" ht="15">
      <c r="A31" s="59" t="s">
        <v>191</v>
      </c>
      <c r="B31" s="60" t="s">
        <v>201</v>
      </c>
      <c r="C31" s="58">
        <v>300000</v>
      </c>
      <c r="D31" s="46"/>
    </row>
    <row r="32" spans="1:4" ht="26.25">
      <c r="A32" s="59" t="s">
        <v>187</v>
      </c>
      <c r="B32" s="60" t="s">
        <v>12</v>
      </c>
      <c r="C32" s="58">
        <v>3258</v>
      </c>
      <c r="D32" s="46"/>
    </row>
    <row r="33" spans="1:4" ht="26.25">
      <c r="A33" s="59" t="s">
        <v>188</v>
      </c>
      <c r="B33" s="60" t="s">
        <v>13</v>
      </c>
      <c r="C33" s="58">
        <v>108164</v>
      </c>
      <c r="D33" s="46"/>
    </row>
    <row r="34" spans="1:4" ht="26.25">
      <c r="A34" s="66" t="s">
        <v>189</v>
      </c>
      <c r="B34" s="60" t="s">
        <v>163</v>
      </c>
      <c r="C34" s="58">
        <v>25750</v>
      </c>
      <c r="D34" s="46"/>
    </row>
    <row r="35" spans="1:4" ht="39">
      <c r="A35" s="59" t="s">
        <v>190</v>
      </c>
      <c r="B35" s="60" t="s">
        <v>164</v>
      </c>
      <c r="C35" s="58">
        <v>62244</v>
      </c>
      <c r="D35" s="46"/>
    </row>
    <row r="36" spans="1:4" ht="17.25" customHeight="1">
      <c r="A36" s="67" t="s">
        <v>219</v>
      </c>
      <c r="B36" s="68" t="s">
        <v>220</v>
      </c>
      <c r="C36" s="90">
        <v>5000</v>
      </c>
      <c r="D36" s="46"/>
    </row>
    <row r="37" spans="1:3" ht="15">
      <c r="A37" s="95" t="s">
        <v>202</v>
      </c>
      <c r="B37" s="94" t="s">
        <v>203</v>
      </c>
      <c r="C37" s="90">
        <v>3054830.8</v>
      </c>
    </row>
    <row r="38" spans="1:3" ht="15">
      <c r="A38" s="95" t="s">
        <v>218</v>
      </c>
      <c r="B38" s="94" t="s">
        <v>204</v>
      </c>
      <c r="C38" s="90">
        <v>0</v>
      </c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  <row r="75" spans="1:3" ht="15">
      <c r="A75" s="1"/>
      <c r="B75" s="1"/>
      <c r="C75" s="1"/>
    </row>
    <row r="76" spans="1:3" ht="15">
      <c r="A76" s="1"/>
      <c r="B76" s="1"/>
      <c r="C76" s="1"/>
    </row>
    <row r="77" spans="1:3" ht="15">
      <c r="A77" s="1"/>
      <c r="B77" s="1"/>
      <c r="C77" s="1"/>
    </row>
    <row r="78" spans="1:3" ht="15">
      <c r="A78" s="1"/>
      <c r="B78" s="1"/>
      <c r="C78" s="1"/>
    </row>
    <row r="79" spans="1:3" ht="15">
      <c r="A79" s="1"/>
      <c r="B79" s="1"/>
      <c r="C79" s="1"/>
    </row>
    <row r="80" spans="1:3" ht="15">
      <c r="A80" s="1"/>
      <c r="B80" s="1"/>
      <c r="C80" s="1"/>
    </row>
    <row r="81" spans="1:3" ht="15">
      <c r="A81" s="1"/>
      <c r="B81" s="1"/>
      <c r="C81" s="1"/>
    </row>
    <row r="82" spans="1:3" ht="15">
      <c r="A82" s="1"/>
      <c r="B82" s="1"/>
      <c r="C82" s="1"/>
    </row>
    <row r="83" spans="1:3" ht="15">
      <c r="A83" s="1"/>
      <c r="B83" s="1"/>
      <c r="C83" s="1"/>
    </row>
    <row r="84" spans="1:3" ht="15">
      <c r="A84" s="1"/>
      <c r="B84" s="1"/>
      <c r="C84" s="1"/>
    </row>
    <row r="85" spans="1:3" ht="15">
      <c r="A85" s="1"/>
      <c r="B85" s="1"/>
      <c r="C85" s="1"/>
    </row>
    <row r="86" spans="1:3" ht="15">
      <c r="A86" s="1"/>
      <c r="B86" s="1"/>
      <c r="C86" s="1"/>
    </row>
    <row r="87" spans="1:3" ht="15">
      <c r="A87" s="1"/>
      <c r="B87" s="1"/>
      <c r="C87" s="1"/>
    </row>
    <row r="88" spans="1:3" ht="15">
      <c r="A88" s="1"/>
      <c r="B88" s="1"/>
      <c r="C88" s="1"/>
    </row>
    <row r="89" spans="1:3" ht="15">
      <c r="A89" s="1"/>
      <c r="B89" s="1"/>
      <c r="C89" s="1"/>
    </row>
    <row r="90" spans="1:3" ht="15">
      <c r="A90" s="1"/>
      <c r="B90" s="1"/>
      <c r="C90" s="1"/>
    </row>
    <row r="91" spans="1:3" ht="15">
      <c r="A91" s="1"/>
      <c r="B91" s="1"/>
      <c r="C91" s="1"/>
    </row>
    <row r="92" spans="1:3" ht="15">
      <c r="A92" s="1"/>
      <c r="B92" s="1"/>
      <c r="C92" s="1"/>
    </row>
    <row r="93" spans="1:3" ht="15">
      <c r="A93" s="1"/>
      <c r="B93" s="1"/>
      <c r="C93" s="1"/>
    </row>
    <row r="94" spans="1:3" ht="15">
      <c r="A94" s="1"/>
      <c r="B94" s="1"/>
      <c r="C94" s="1"/>
    </row>
    <row r="95" spans="1:3" ht="15">
      <c r="A95" s="1"/>
      <c r="B95" s="1"/>
      <c r="C95" s="1"/>
    </row>
    <row r="96" spans="1:3" ht="15">
      <c r="A96" s="1"/>
      <c r="B96" s="1"/>
      <c r="C96" s="1"/>
    </row>
    <row r="97" spans="1:3" ht="15">
      <c r="A97" s="1"/>
      <c r="B97" s="1"/>
      <c r="C97" s="1"/>
    </row>
    <row r="98" spans="1:3" ht="15">
      <c r="A98" s="1"/>
      <c r="B98" s="1"/>
      <c r="C98" s="1"/>
    </row>
    <row r="99" spans="1:3" ht="15">
      <c r="A99" s="1"/>
      <c r="B99" s="1"/>
      <c r="C99" s="1"/>
    </row>
    <row r="100" spans="1:3" ht="15">
      <c r="A100" s="1"/>
      <c r="B100" s="1"/>
      <c r="C100" s="1"/>
    </row>
    <row r="101" spans="1:3" ht="15">
      <c r="A101" s="1"/>
      <c r="B101" s="1"/>
      <c r="C101" s="1"/>
    </row>
  </sheetData>
  <sheetProtection/>
  <mergeCells count="4">
    <mergeCell ref="A7:C8"/>
    <mergeCell ref="A6:C6"/>
    <mergeCell ref="B2:C2"/>
    <mergeCell ref="B3:C3"/>
  </mergeCells>
  <printOptions/>
  <pageMargins left="1.1811023622047245" right="0.3937007874015748" top="0.7874015748031497" bottom="0.3937007874015748" header="0" footer="0"/>
  <pageSetup fitToHeight="1" fitToWidth="1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view="pageBreakPreview" zoomScaleSheetLayoutView="100" zoomScalePageLayoutView="0" workbookViewId="0" topLeftCell="A1">
      <selection activeCell="A5" sqref="A5:C5"/>
    </sheetView>
  </sheetViews>
  <sheetFormatPr defaultColWidth="53.8515625" defaultRowHeight="15"/>
  <cols>
    <col min="1" max="1" width="23.140625" style="0" customWidth="1"/>
    <col min="2" max="2" width="53.8515625" style="0" customWidth="1"/>
    <col min="3" max="3" width="13.57421875" style="0" customWidth="1"/>
    <col min="4" max="4" width="6.28125" style="0" customWidth="1"/>
  </cols>
  <sheetData>
    <row r="1" spans="1:3" ht="13.5" customHeight="1">
      <c r="A1" s="7"/>
      <c r="B1" s="26"/>
      <c r="C1" s="27" t="s">
        <v>98</v>
      </c>
    </row>
    <row r="2" spans="1:3" ht="12" customHeight="1">
      <c r="A2" s="7"/>
      <c r="B2" s="103" t="s">
        <v>185</v>
      </c>
      <c r="C2" s="103"/>
    </row>
    <row r="3" spans="1:3" ht="12.75" customHeight="1">
      <c r="A3" s="7"/>
      <c r="B3" s="103"/>
      <c r="C3" s="103"/>
    </row>
    <row r="4" spans="1:3" ht="18.75" customHeight="1">
      <c r="A4" s="7"/>
      <c r="B4" s="104" t="s">
        <v>232</v>
      </c>
      <c r="C4" s="104"/>
    </row>
    <row r="5" spans="1:3" ht="43.5" customHeight="1">
      <c r="A5" s="102" t="s">
        <v>209</v>
      </c>
      <c r="B5" s="102"/>
      <c r="C5" s="102"/>
    </row>
    <row r="6" spans="1:3" ht="9" customHeight="1">
      <c r="A6" s="69"/>
      <c r="B6" s="69"/>
      <c r="C6" s="69"/>
    </row>
    <row r="7" spans="1:3" ht="36">
      <c r="A7" s="70" t="s">
        <v>0</v>
      </c>
      <c r="B7" s="70" t="s">
        <v>1</v>
      </c>
      <c r="C7" s="71" t="s">
        <v>93</v>
      </c>
    </row>
    <row r="8" spans="1:3" ht="15">
      <c r="A8" s="72">
        <v>1</v>
      </c>
      <c r="B8" s="72">
        <v>2</v>
      </c>
      <c r="C8" s="48">
        <v>3</v>
      </c>
    </row>
    <row r="9" spans="1:3" ht="15">
      <c r="A9" s="73" t="s">
        <v>2</v>
      </c>
      <c r="B9" s="73"/>
      <c r="C9" s="74">
        <v>4314379.41</v>
      </c>
    </row>
    <row r="10" spans="1:3" ht="15">
      <c r="A10" s="75" t="s">
        <v>99</v>
      </c>
      <c r="B10" s="76" t="s">
        <v>3</v>
      </c>
      <c r="C10" s="77">
        <v>92000.09</v>
      </c>
    </row>
    <row r="11" spans="1:3" ht="15">
      <c r="A11" s="78" t="s">
        <v>115</v>
      </c>
      <c r="B11" s="79" t="s">
        <v>14</v>
      </c>
      <c r="C11" s="80">
        <v>68696.73</v>
      </c>
    </row>
    <row r="12" spans="1:3" ht="15">
      <c r="A12" s="81" t="s">
        <v>100</v>
      </c>
      <c r="B12" s="82" t="s">
        <v>15</v>
      </c>
      <c r="C12" s="83">
        <v>68696.73</v>
      </c>
    </row>
    <row r="13" spans="1:3" ht="48">
      <c r="A13" s="78" t="s">
        <v>101</v>
      </c>
      <c r="B13" s="79" t="s">
        <v>5</v>
      </c>
      <c r="C13" s="80">
        <v>68696.73</v>
      </c>
    </row>
    <row r="14" spans="1:3" ht="15">
      <c r="A14" s="81" t="s">
        <v>102</v>
      </c>
      <c r="B14" s="82" t="s">
        <v>16</v>
      </c>
      <c r="C14" s="83">
        <v>22683.34</v>
      </c>
    </row>
    <row r="15" spans="1:3" ht="15">
      <c r="A15" s="81" t="s">
        <v>103</v>
      </c>
      <c r="B15" s="82" t="s">
        <v>17</v>
      </c>
      <c r="C15" s="83">
        <v>22683.34</v>
      </c>
    </row>
    <row r="16" spans="1:3" ht="38.25" customHeight="1">
      <c r="A16" s="78" t="s">
        <v>178</v>
      </c>
      <c r="B16" s="79" t="s">
        <v>172</v>
      </c>
      <c r="C16" s="84">
        <v>22683.34</v>
      </c>
    </row>
    <row r="17" spans="1:3" ht="15">
      <c r="A17" s="81" t="s">
        <v>102</v>
      </c>
      <c r="B17" s="82" t="s">
        <v>18</v>
      </c>
      <c r="C17" s="85">
        <v>620.02</v>
      </c>
    </row>
    <row r="18" spans="1:3" ht="48">
      <c r="A18" s="50" t="s">
        <v>165</v>
      </c>
      <c r="B18" s="51" t="s">
        <v>160</v>
      </c>
      <c r="C18" s="49">
        <v>620.02</v>
      </c>
    </row>
    <row r="19" spans="1:3" ht="24">
      <c r="A19" s="52" t="s">
        <v>179</v>
      </c>
      <c r="B19" s="51" t="s">
        <v>180</v>
      </c>
      <c r="C19" s="49">
        <v>620.02</v>
      </c>
    </row>
    <row r="20" spans="1:3" ht="15">
      <c r="A20" s="86" t="s">
        <v>104</v>
      </c>
      <c r="B20" s="82" t="s">
        <v>19</v>
      </c>
      <c r="C20" s="83">
        <v>7160</v>
      </c>
    </row>
    <row r="21" spans="1:3" ht="36">
      <c r="A21" s="87" t="s">
        <v>105</v>
      </c>
      <c r="B21" s="79" t="s">
        <v>20</v>
      </c>
      <c r="C21" s="80">
        <v>7160</v>
      </c>
    </row>
    <row r="22" spans="1:3" ht="48">
      <c r="A22" s="87" t="s">
        <v>106</v>
      </c>
      <c r="B22" s="79" t="s">
        <v>6</v>
      </c>
      <c r="C22" s="84">
        <v>7160</v>
      </c>
    </row>
    <row r="23" spans="1:3" ht="36">
      <c r="A23" s="87" t="s">
        <v>107</v>
      </c>
      <c r="B23" s="79" t="s">
        <v>21</v>
      </c>
      <c r="C23" s="84">
        <f>C24+C26</f>
        <v>283321.52</v>
      </c>
    </row>
    <row r="24" spans="1:3" ht="48">
      <c r="A24" s="87" t="s">
        <v>108</v>
      </c>
      <c r="B24" s="79" t="s">
        <v>22</v>
      </c>
      <c r="C24" s="84">
        <v>78355.36</v>
      </c>
    </row>
    <row r="25" spans="1:3" ht="48">
      <c r="A25" s="87" t="s">
        <v>109</v>
      </c>
      <c r="B25" s="79" t="s">
        <v>170</v>
      </c>
      <c r="C25" s="80">
        <v>78355.36</v>
      </c>
    </row>
    <row r="26" spans="1:3" ht="48">
      <c r="A26" s="87" t="s">
        <v>110</v>
      </c>
      <c r="B26" s="79" t="s">
        <v>23</v>
      </c>
      <c r="C26" s="80">
        <v>204966.16</v>
      </c>
    </row>
    <row r="27" spans="1:3" ht="60">
      <c r="A27" s="87" t="s">
        <v>111</v>
      </c>
      <c r="B27" s="79" t="s">
        <v>171</v>
      </c>
      <c r="C27" s="80">
        <v>204966.16</v>
      </c>
    </row>
    <row r="28" spans="1:3" ht="24">
      <c r="A28" s="87" t="s">
        <v>112</v>
      </c>
      <c r="B28" s="79" t="s">
        <v>24</v>
      </c>
      <c r="C28" s="80">
        <v>68451</v>
      </c>
    </row>
    <row r="29" spans="1:3" ht="18.75" customHeight="1">
      <c r="A29" s="87" t="s">
        <v>113</v>
      </c>
      <c r="B29" s="79" t="s">
        <v>25</v>
      </c>
      <c r="C29" s="80">
        <v>68451</v>
      </c>
    </row>
    <row r="30" spans="1:3" ht="15">
      <c r="A30" s="75" t="s">
        <v>114</v>
      </c>
      <c r="B30" s="88" t="s">
        <v>10</v>
      </c>
      <c r="C30" s="89">
        <v>3863446.8</v>
      </c>
    </row>
    <row r="31" spans="1:3" ht="26.25">
      <c r="A31" s="59" t="s">
        <v>205</v>
      </c>
      <c r="B31" s="60" t="s">
        <v>11</v>
      </c>
      <c r="C31" s="58">
        <v>304200</v>
      </c>
    </row>
    <row r="32" spans="1:3" ht="15">
      <c r="A32" s="59" t="s">
        <v>211</v>
      </c>
      <c r="B32" s="97" t="s">
        <v>210</v>
      </c>
      <c r="C32" s="58">
        <v>5000</v>
      </c>
    </row>
    <row r="33" spans="1:3" ht="15">
      <c r="A33" s="59" t="s">
        <v>212</v>
      </c>
      <c r="B33" s="60" t="s">
        <v>213</v>
      </c>
      <c r="C33" s="58">
        <v>5000</v>
      </c>
    </row>
    <row r="34" spans="1:3" ht="26.25">
      <c r="A34" s="59" t="s">
        <v>214</v>
      </c>
      <c r="B34" s="60" t="s">
        <v>215</v>
      </c>
      <c r="C34" s="58">
        <v>5000</v>
      </c>
    </row>
    <row r="35" spans="1:3" ht="26.25">
      <c r="A35" s="59" t="s">
        <v>192</v>
      </c>
      <c r="B35" s="60" t="s">
        <v>12</v>
      </c>
      <c r="C35" s="58">
        <v>3258</v>
      </c>
    </row>
    <row r="36" spans="1:3" ht="39">
      <c r="A36" s="59" t="s">
        <v>193</v>
      </c>
      <c r="B36" s="60" t="s">
        <v>13</v>
      </c>
      <c r="C36" s="58">
        <v>108164</v>
      </c>
    </row>
    <row r="37" spans="1:3" ht="26.25">
      <c r="A37" s="66" t="s">
        <v>194</v>
      </c>
      <c r="B37" s="60" t="s">
        <v>163</v>
      </c>
      <c r="C37" s="58">
        <v>25750</v>
      </c>
    </row>
    <row r="38" spans="1:3" ht="53.25" customHeight="1">
      <c r="A38" s="59" t="s">
        <v>195</v>
      </c>
      <c r="B38" s="60" t="s">
        <v>164</v>
      </c>
      <c r="C38" s="58">
        <v>62244</v>
      </c>
    </row>
    <row r="39" spans="1:3" ht="15">
      <c r="A39" s="67" t="s">
        <v>196</v>
      </c>
      <c r="B39" s="68" t="s">
        <v>183</v>
      </c>
      <c r="C39" s="90">
        <v>300000</v>
      </c>
    </row>
    <row r="40" spans="1:3" ht="15">
      <c r="A40" s="95" t="s">
        <v>207</v>
      </c>
      <c r="B40" s="94" t="s">
        <v>203</v>
      </c>
      <c r="C40" s="90">
        <v>3054830.8</v>
      </c>
    </row>
    <row r="41" spans="1:3" ht="27" customHeight="1">
      <c r="A41" s="95" t="s">
        <v>206</v>
      </c>
      <c r="B41" s="96" t="s">
        <v>204</v>
      </c>
      <c r="C41" s="90"/>
    </row>
  </sheetData>
  <sheetProtection/>
  <mergeCells count="3">
    <mergeCell ref="A5:C5"/>
    <mergeCell ref="B2:C3"/>
    <mergeCell ref="B4:C4"/>
  </mergeCells>
  <printOptions/>
  <pageMargins left="1.1811023622047245" right="0.3937007874015748" top="0.3937007874015748" bottom="0.3937007874015748" header="0" footer="0"/>
  <pageSetup fitToHeight="0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50.140625" style="0" customWidth="1"/>
    <col min="2" max="2" width="6.8515625" style="0" customWidth="1"/>
    <col min="3" max="4" width="4.8515625" style="0" customWidth="1"/>
    <col min="5" max="5" width="11.00390625" style="0" customWidth="1"/>
    <col min="6" max="6" width="6.57421875" style="0" customWidth="1"/>
    <col min="7" max="7" width="12.28125" style="0" customWidth="1"/>
  </cols>
  <sheetData>
    <row r="1" ht="15">
      <c r="G1" s="33" t="s">
        <v>116</v>
      </c>
    </row>
    <row r="2" ht="15">
      <c r="G2" s="33" t="s">
        <v>166</v>
      </c>
    </row>
    <row r="3" ht="15">
      <c r="G3" s="33" t="s">
        <v>169</v>
      </c>
    </row>
    <row r="6" spans="1:7" ht="39" customHeight="1">
      <c r="A6" s="105" t="s">
        <v>167</v>
      </c>
      <c r="B6" s="105"/>
      <c r="C6" s="105"/>
      <c r="D6" s="105"/>
      <c r="E6" s="105"/>
      <c r="F6" s="105"/>
      <c r="G6" s="105"/>
    </row>
    <row r="8" spans="1:7" ht="15" customHeight="1">
      <c r="A8" s="31" t="s">
        <v>1</v>
      </c>
      <c r="B8" s="32" t="s">
        <v>26</v>
      </c>
      <c r="C8" s="32" t="s">
        <v>27</v>
      </c>
      <c r="D8" s="32" t="s">
        <v>28</v>
      </c>
      <c r="E8" s="31" t="s">
        <v>29</v>
      </c>
      <c r="F8" s="32" t="s">
        <v>30</v>
      </c>
      <c r="G8" s="23" t="s">
        <v>94</v>
      </c>
    </row>
    <row r="9" spans="1:7" ht="15" customHeight="1">
      <c r="A9" s="31">
        <v>1</v>
      </c>
      <c r="B9" s="32" t="s">
        <v>31</v>
      </c>
      <c r="C9" s="32" t="s">
        <v>32</v>
      </c>
      <c r="D9" s="32" t="s">
        <v>33</v>
      </c>
      <c r="E9" s="31">
        <v>5</v>
      </c>
      <c r="F9" s="32" t="s">
        <v>34</v>
      </c>
      <c r="G9" s="23">
        <v>8</v>
      </c>
    </row>
    <row r="10" spans="1:7" ht="15">
      <c r="A10" s="9" t="s">
        <v>146</v>
      </c>
      <c r="B10" s="10"/>
      <c r="C10" s="10"/>
      <c r="D10" s="10"/>
      <c r="E10" s="10"/>
      <c r="F10" s="10"/>
      <c r="G10" s="43">
        <f>G11+G16</f>
        <v>3875762.869999999</v>
      </c>
    </row>
    <row r="11" spans="1:7" ht="15">
      <c r="A11" s="9" t="s">
        <v>147</v>
      </c>
      <c r="B11" s="42" t="s">
        <v>148</v>
      </c>
      <c r="C11" s="10"/>
      <c r="D11" s="10"/>
      <c r="E11" s="10"/>
      <c r="F11" s="10"/>
      <c r="G11" s="43">
        <f>G12</f>
        <v>3000</v>
      </c>
    </row>
    <row r="12" spans="1:7" ht="42">
      <c r="A12" s="18" t="s">
        <v>47</v>
      </c>
      <c r="B12" s="12" t="s">
        <v>148</v>
      </c>
      <c r="C12" s="12" t="s">
        <v>37</v>
      </c>
      <c r="D12" s="12" t="s">
        <v>48</v>
      </c>
      <c r="E12" s="12"/>
      <c r="F12" s="12"/>
      <c r="G12" s="28">
        <f>SUM(G13)</f>
        <v>3000</v>
      </c>
    </row>
    <row r="13" spans="1:7" ht="31.5">
      <c r="A13" s="16" t="s">
        <v>41</v>
      </c>
      <c r="B13" s="13" t="s">
        <v>148</v>
      </c>
      <c r="C13" s="13" t="s">
        <v>37</v>
      </c>
      <c r="D13" s="13" t="s">
        <v>48</v>
      </c>
      <c r="E13" s="13" t="s">
        <v>168</v>
      </c>
      <c r="F13" s="13"/>
      <c r="G13" s="29">
        <f>SUM(G14)</f>
        <v>3000</v>
      </c>
    </row>
    <row r="14" spans="1:7" ht="15">
      <c r="A14" s="17" t="s">
        <v>49</v>
      </c>
      <c r="B14" s="13" t="s">
        <v>148</v>
      </c>
      <c r="C14" s="13" t="s">
        <v>37</v>
      </c>
      <c r="D14" s="13" t="s">
        <v>48</v>
      </c>
      <c r="E14" s="13" t="s">
        <v>119</v>
      </c>
      <c r="F14" s="13"/>
      <c r="G14" s="29">
        <f>G15</f>
        <v>3000</v>
      </c>
    </row>
    <row r="15" spans="1:7" ht="15">
      <c r="A15" s="17" t="s">
        <v>152</v>
      </c>
      <c r="B15" s="13" t="s">
        <v>148</v>
      </c>
      <c r="C15" s="13" t="s">
        <v>37</v>
      </c>
      <c r="D15" s="13" t="s">
        <v>48</v>
      </c>
      <c r="E15" s="13" t="s">
        <v>119</v>
      </c>
      <c r="F15" s="13" t="s">
        <v>151</v>
      </c>
      <c r="G15" s="29">
        <v>3000</v>
      </c>
    </row>
    <row r="16" spans="1:7" ht="21">
      <c r="A16" s="18" t="s">
        <v>95</v>
      </c>
      <c r="B16" s="12" t="s">
        <v>35</v>
      </c>
      <c r="C16" s="13"/>
      <c r="D16" s="13"/>
      <c r="E16" s="14"/>
      <c r="F16" s="13"/>
      <c r="G16" s="28">
        <f>G17+G55+G61+G73+G69</f>
        <v>3872762.869999999</v>
      </c>
    </row>
    <row r="17" spans="1:7" ht="15">
      <c r="A17" s="11" t="s">
        <v>36</v>
      </c>
      <c r="B17" s="12" t="s">
        <v>35</v>
      </c>
      <c r="C17" s="12" t="s">
        <v>37</v>
      </c>
      <c r="D17" s="12" t="s">
        <v>38</v>
      </c>
      <c r="E17" s="13"/>
      <c r="F17" s="13"/>
      <c r="G17" s="28">
        <f>G18+G23+G42+G50</f>
        <v>2397329.0599999996</v>
      </c>
    </row>
    <row r="18" spans="1:7" ht="31.5">
      <c r="A18" s="15" t="s">
        <v>39</v>
      </c>
      <c r="B18" s="12" t="s">
        <v>35</v>
      </c>
      <c r="C18" s="12" t="s">
        <v>37</v>
      </c>
      <c r="D18" s="12" t="s">
        <v>40</v>
      </c>
      <c r="E18" s="13"/>
      <c r="F18" s="13"/>
      <c r="G18" s="28">
        <f>SUM(G19)</f>
        <v>577408.02</v>
      </c>
    </row>
    <row r="19" spans="1:7" ht="31.5">
      <c r="A19" s="16" t="s">
        <v>41</v>
      </c>
      <c r="B19" s="13" t="s">
        <v>35</v>
      </c>
      <c r="C19" s="13" t="s">
        <v>37</v>
      </c>
      <c r="D19" s="13" t="s">
        <v>40</v>
      </c>
      <c r="E19" s="13" t="s">
        <v>118</v>
      </c>
      <c r="F19" s="13"/>
      <c r="G19" s="29">
        <f>SUM(G20)</f>
        <v>577408.02</v>
      </c>
    </row>
    <row r="20" spans="1:7" ht="15">
      <c r="A20" s="17" t="s">
        <v>42</v>
      </c>
      <c r="B20" s="13" t="s">
        <v>35</v>
      </c>
      <c r="C20" s="13" t="s">
        <v>37</v>
      </c>
      <c r="D20" s="13" t="s">
        <v>40</v>
      </c>
      <c r="E20" s="13" t="s">
        <v>117</v>
      </c>
      <c r="F20" s="13"/>
      <c r="G20" s="29">
        <f>SUM(G21+G22)</f>
        <v>577408.02</v>
      </c>
    </row>
    <row r="21" spans="1:7" ht="15">
      <c r="A21" s="17" t="s">
        <v>43</v>
      </c>
      <c r="B21" s="13" t="s">
        <v>35</v>
      </c>
      <c r="C21" s="13" t="s">
        <v>37</v>
      </c>
      <c r="D21" s="13" t="s">
        <v>40</v>
      </c>
      <c r="E21" s="13" t="s">
        <v>117</v>
      </c>
      <c r="F21" s="13" t="s">
        <v>44</v>
      </c>
      <c r="G21" s="29">
        <v>530137.34</v>
      </c>
    </row>
    <row r="22" spans="1:7" ht="15">
      <c r="A22" s="17" t="s">
        <v>45</v>
      </c>
      <c r="B22" s="13" t="s">
        <v>35</v>
      </c>
      <c r="C22" s="13" t="s">
        <v>37</v>
      </c>
      <c r="D22" s="13" t="s">
        <v>40</v>
      </c>
      <c r="E22" s="13" t="s">
        <v>117</v>
      </c>
      <c r="F22" s="13" t="s">
        <v>46</v>
      </c>
      <c r="G22" s="29">
        <v>47270.68</v>
      </c>
    </row>
    <row r="23" spans="1:7" ht="42">
      <c r="A23" s="18" t="s">
        <v>51</v>
      </c>
      <c r="B23" s="12" t="s">
        <v>35</v>
      </c>
      <c r="C23" s="12" t="s">
        <v>37</v>
      </c>
      <c r="D23" s="12" t="s">
        <v>52</v>
      </c>
      <c r="E23" s="13"/>
      <c r="F23" s="13"/>
      <c r="G23" s="28">
        <f>SUM(G24)</f>
        <v>1779076.78</v>
      </c>
    </row>
    <row r="24" spans="1:7" ht="31.5">
      <c r="A24" s="16" t="s">
        <v>41</v>
      </c>
      <c r="B24" s="13" t="s">
        <v>35</v>
      </c>
      <c r="C24" s="13" t="s">
        <v>37</v>
      </c>
      <c r="D24" s="13" t="s">
        <v>52</v>
      </c>
      <c r="E24" s="13" t="s">
        <v>118</v>
      </c>
      <c r="F24" s="13"/>
      <c r="G24" s="29">
        <f>G25+G29+G31+G34+G37</f>
        <v>1779076.78</v>
      </c>
    </row>
    <row r="25" spans="1:7" ht="21">
      <c r="A25" s="16" t="s">
        <v>64</v>
      </c>
      <c r="B25" s="13" t="s">
        <v>35</v>
      </c>
      <c r="C25" s="13" t="s">
        <v>37</v>
      </c>
      <c r="D25" s="13" t="s">
        <v>52</v>
      </c>
      <c r="E25" s="13" t="s">
        <v>121</v>
      </c>
      <c r="F25" s="13"/>
      <c r="G25" s="29">
        <f>SUM(G26:G28)</f>
        <v>51680</v>
      </c>
    </row>
    <row r="26" spans="1:7" ht="15">
      <c r="A26" s="16" t="s">
        <v>43</v>
      </c>
      <c r="B26" s="13" t="s">
        <v>35</v>
      </c>
      <c r="C26" s="13" t="s">
        <v>37</v>
      </c>
      <c r="D26" s="13" t="s">
        <v>52</v>
      </c>
      <c r="E26" s="13" t="s">
        <v>121</v>
      </c>
      <c r="F26" s="13" t="s">
        <v>44</v>
      </c>
      <c r="G26" s="29">
        <v>27912.44</v>
      </c>
    </row>
    <row r="27" spans="1:7" ht="21">
      <c r="A27" s="16" t="s">
        <v>45</v>
      </c>
      <c r="B27" s="13" t="s">
        <v>35</v>
      </c>
      <c r="C27" s="13" t="s">
        <v>37</v>
      </c>
      <c r="D27" s="13" t="s">
        <v>52</v>
      </c>
      <c r="E27" s="13" t="s">
        <v>121</v>
      </c>
      <c r="F27" s="13" t="s">
        <v>46</v>
      </c>
      <c r="G27" s="29">
        <v>2038</v>
      </c>
    </row>
    <row r="28" spans="1:7" ht="21">
      <c r="A28" s="16" t="s">
        <v>53</v>
      </c>
      <c r="B28" s="13" t="s">
        <v>35</v>
      </c>
      <c r="C28" s="13" t="s">
        <v>37</v>
      </c>
      <c r="D28" s="13" t="s">
        <v>52</v>
      </c>
      <c r="E28" s="13" t="s">
        <v>121</v>
      </c>
      <c r="F28" s="13" t="s">
        <v>120</v>
      </c>
      <c r="G28" s="29">
        <v>21729.56</v>
      </c>
    </row>
    <row r="29" spans="1:7" ht="15">
      <c r="A29" s="16" t="s">
        <v>63</v>
      </c>
      <c r="B29" s="13" t="s">
        <v>35</v>
      </c>
      <c r="C29" s="13" t="s">
        <v>37</v>
      </c>
      <c r="D29" s="13" t="s">
        <v>52</v>
      </c>
      <c r="E29" s="13" t="s">
        <v>122</v>
      </c>
      <c r="F29" s="13"/>
      <c r="G29" s="29">
        <f>SUM(G30)</f>
        <v>3370</v>
      </c>
    </row>
    <row r="30" spans="1:7" ht="21">
      <c r="A30" s="16" t="s">
        <v>53</v>
      </c>
      <c r="B30" s="13" t="s">
        <v>35</v>
      </c>
      <c r="C30" s="13" t="s">
        <v>37</v>
      </c>
      <c r="D30" s="13" t="s">
        <v>52</v>
      </c>
      <c r="E30" s="13" t="s">
        <v>122</v>
      </c>
      <c r="F30" s="13" t="s">
        <v>120</v>
      </c>
      <c r="G30" s="29">
        <v>3370</v>
      </c>
    </row>
    <row r="31" spans="1:7" ht="44.25" customHeight="1">
      <c r="A31" s="16" t="s">
        <v>123</v>
      </c>
      <c r="B31" s="13" t="s">
        <v>35</v>
      </c>
      <c r="C31" s="13" t="s">
        <v>37</v>
      </c>
      <c r="D31" s="13" t="s">
        <v>52</v>
      </c>
      <c r="E31" s="13" t="s">
        <v>124</v>
      </c>
      <c r="F31" s="13"/>
      <c r="G31" s="29">
        <f>G32+G33</f>
        <v>14186</v>
      </c>
    </row>
    <row r="32" spans="1:7" ht="15">
      <c r="A32" s="16" t="s">
        <v>43</v>
      </c>
      <c r="B32" s="13" t="s">
        <v>35</v>
      </c>
      <c r="C32" s="13" t="s">
        <v>37</v>
      </c>
      <c r="D32" s="13" t="s">
        <v>52</v>
      </c>
      <c r="E32" s="13" t="s">
        <v>124</v>
      </c>
      <c r="F32" s="13" t="s">
        <v>44</v>
      </c>
      <c r="G32" s="29">
        <v>9611</v>
      </c>
    </row>
    <row r="33" spans="1:7" ht="21">
      <c r="A33" s="16" t="s">
        <v>53</v>
      </c>
      <c r="B33" s="13" t="s">
        <v>35</v>
      </c>
      <c r="C33" s="13" t="s">
        <v>37</v>
      </c>
      <c r="D33" s="13" t="s">
        <v>52</v>
      </c>
      <c r="E33" s="13" t="s">
        <v>124</v>
      </c>
      <c r="F33" s="13" t="s">
        <v>120</v>
      </c>
      <c r="G33" s="29">
        <v>4575</v>
      </c>
    </row>
    <row r="34" spans="1:7" ht="45" customHeight="1">
      <c r="A34" s="41" t="s">
        <v>123</v>
      </c>
      <c r="B34" s="13" t="s">
        <v>35</v>
      </c>
      <c r="C34" s="13" t="s">
        <v>37</v>
      </c>
      <c r="D34" s="13" t="s">
        <v>52</v>
      </c>
      <c r="E34" s="13" t="s">
        <v>125</v>
      </c>
      <c r="F34" s="13"/>
      <c r="G34" s="29">
        <f>G35+G36</f>
        <v>7093</v>
      </c>
    </row>
    <row r="35" spans="1:7" ht="15">
      <c r="A35" s="16" t="s">
        <v>43</v>
      </c>
      <c r="B35" s="13" t="s">
        <v>35</v>
      </c>
      <c r="C35" s="13" t="s">
        <v>37</v>
      </c>
      <c r="D35" s="13" t="s">
        <v>52</v>
      </c>
      <c r="E35" s="13" t="s">
        <v>125</v>
      </c>
      <c r="F35" s="13" t="s">
        <v>44</v>
      </c>
      <c r="G35" s="29">
        <v>5518</v>
      </c>
    </row>
    <row r="36" spans="1:7" ht="21">
      <c r="A36" s="16" t="s">
        <v>53</v>
      </c>
      <c r="B36" s="13" t="s">
        <v>35</v>
      </c>
      <c r="C36" s="13" t="s">
        <v>37</v>
      </c>
      <c r="D36" s="13" t="s">
        <v>52</v>
      </c>
      <c r="E36" s="13" t="s">
        <v>125</v>
      </c>
      <c r="F36" s="13" t="s">
        <v>120</v>
      </c>
      <c r="G36" s="29">
        <v>1575</v>
      </c>
    </row>
    <row r="37" spans="1:7" ht="15">
      <c r="A37" s="17" t="s">
        <v>49</v>
      </c>
      <c r="B37" s="13" t="s">
        <v>35</v>
      </c>
      <c r="C37" s="13" t="s">
        <v>37</v>
      </c>
      <c r="D37" s="13" t="s">
        <v>52</v>
      </c>
      <c r="E37" s="13" t="s">
        <v>119</v>
      </c>
      <c r="F37" s="13"/>
      <c r="G37" s="29">
        <f>SUM(G38+G39+G40+G41)</f>
        <v>1702747.78</v>
      </c>
    </row>
    <row r="38" spans="1:7" ht="15">
      <c r="A38" s="17" t="s">
        <v>43</v>
      </c>
      <c r="B38" s="13" t="s">
        <v>35</v>
      </c>
      <c r="C38" s="13" t="s">
        <v>37</v>
      </c>
      <c r="D38" s="13" t="s">
        <v>52</v>
      </c>
      <c r="E38" s="13" t="s">
        <v>119</v>
      </c>
      <c r="F38" s="13" t="s">
        <v>44</v>
      </c>
      <c r="G38" s="29">
        <v>1460009.29</v>
      </c>
    </row>
    <row r="39" spans="1:7" ht="21">
      <c r="A39" s="16" t="s">
        <v>45</v>
      </c>
      <c r="B39" s="13" t="s">
        <v>35</v>
      </c>
      <c r="C39" s="13" t="s">
        <v>37</v>
      </c>
      <c r="D39" s="13" t="s">
        <v>52</v>
      </c>
      <c r="E39" s="13" t="s">
        <v>119</v>
      </c>
      <c r="F39" s="13" t="s">
        <v>46</v>
      </c>
      <c r="G39" s="29">
        <v>52557.26</v>
      </c>
    </row>
    <row r="40" spans="1:7" ht="21">
      <c r="A40" s="16" t="s">
        <v>53</v>
      </c>
      <c r="B40" s="13" t="s">
        <v>35</v>
      </c>
      <c r="C40" s="13" t="s">
        <v>37</v>
      </c>
      <c r="D40" s="13" t="s">
        <v>52</v>
      </c>
      <c r="E40" s="13" t="s">
        <v>119</v>
      </c>
      <c r="F40" s="13" t="s">
        <v>120</v>
      </c>
      <c r="G40" s="29">
        <v>190082.75</v>
      </c>
    </row>
    <row r="41" spans="1:7" ht="15">
      <c r="A41" s="17" t="s">
        <v>50</v>
      </c>
      <c r="B41" s="13" t="s">
        <v>35</v>
      </c>
      <c r="C41" s="13" t="s">
        <v>37</v>
      </c>
      <c r="D41" s="13" t="s">
        <v>52</v>
      </c>
      <c r="E41" s="13" t="s">
        <v>119</v>
      </c>
      <c r="F41" s="13" t="s">
        <v>151</v>
      </c>
      <c r="G41" s="29">
        <v>98.48</v>
      </c>
    </row>
    <row r="42" spans="1:7" ht="31.5">
      <c r="A42" s="15" t="s">
        <v>54</v>
      </c>
      <c r="B42" s="12" t="s">
        <v>35</v>
      </c>
      <c r="C42" s="12" t="s">
        <v>37</v>
      </c>
      <c r="D42" s="12" t="s">
        <v>55</v>
      </c>
      <c r="E42" s="13"/>
      <c r="F42" s="13"/>
      <c r="G42" s="28">
        <f>G43</f>
        <v>9000</v>
      </c>
    </row>
    <row r="43" spans="1:7" ht="15">
      <c r="A43" s="19" t="s">
        <v>56</v>
      </c>
      <c r="B43" s="13" t="s">
        <v>35</v>
      </c>
      <c r="C43" s="13" t="s">
        <v>37</v>
      </c>
      <c r="D43" s="13" t="s">
        <v>55</v>
      </c>
      <c r="E43" s="13" t="s">
        <v>118</v>
      </c>
      <c r="F43" s="13"/>
      <c r="G43" s="29">
        <f>G44+G46+G48</f>
        <v>9000</v>
      </c>
    </row>
    <row r="44" spans="1:7" ht="31.5">
      <c r="A44" s="16" t="s">
        <v>57</v>
      </c>
      <c r="B44" s="13" t="s">
        <v>35</v>
      </c>
      <c r="C44" s="13" t="s">
        <v>37</v>
      </c>
      <c r="D44" s="13" t="s">
        <v>55</v>
      </c>
      <c r="E44" s="13" t="s">
        <v>127</v>
      </c>
      <c r="F44" s="13"/>
      <c r="G44" s="29">
        <f>SUM(G45)</f>
        <v>1500</v>
      </c>
    </row>
    <row r="45" spans="1:7" ht="15">
      <c r="A45" s="19" t="s">
        <v>58</v>
      </c>
      <c r="B45" s="13" t="s">
        <v>35</v>
      </c>
      <c r="C45" s="13" t="s">
        <v>37</v>
      </c>
      <c r="D45" s="13" t="s">
        <v>55</v>
      </c>
      <c r="E45" s="13" t="s">
        <v>127</v>
      </c>
      <c r="F45" s="13" t="s">
        <v>59</v>
      </c>
      <c r="G45" s="29">
        <v>1500</v>
      </c>
    </row>
    <row r="46" spans="1:7" ht="52.5">
      <c r="A46" s="16" t="s">
        <v>60</v>
      </c>
      <c r="B46" s="13" t="s">
        <v>35</v>
      </c>
      <c r="C46" s="13" t="s">
        <v>37</v>
      </c>
      <c r="D46" s="13" t="s">
        <v>55</v>
      </c>
      <c r="E46" s="13" t="s">
        <v>126</v>
      </c>
      <c r="F46" s="13"/>
      <c r="G46" s="29">
        <f>G47</f>
        <v>6500</v>
      </c>
    </row>
    <row r="47" spans="1:7" ht="15">
      <c r="A47" s="19" t="s">
        <v>58</v>
      </c>
      <c r="B47" s="13" t="s">
        <v>35</v>
      </c>
      <c r="C47" s="13" t="s">
        <v>37</v>
      </c>
      <c r="D47" s="13" t="s">
        <v>55</v>
      </c>
      <c r="E47" s="13" t="s">
        <v>126</v>
      </c>
      <c r="F47" s="13" t="s">
        <v>59</v>
      </c>
      <c r="G47" s="29">
        <v>6500</v>
      </c>
    </row>
    <row r="48" spans="1:7" ht="42">
      <c r="A48" s="16" t="s">
        <v>92</v>
      </c>
      <c r="B48" s="13" t="s">
        <v>35</v>
      </c>
      <c r="C48" s="13" t="s">
        <v>37</v>
      </c>
      <c r="D48" s="13" t="s">
        <v>55</v>
      </c>
      <c r="E48" s="13" t="s">
        <v>128</v>
      </c>
      <c r="F48" s="13"/>
      <c r="G48" s="30">
        <v>1000</v>
      </c>
    </row>
    <row r="49" spans="1:7" ht="15">
      <c r="A49" s="19" t="s">
        <v>58</v>
      </c>
      <c r="B49" s="13" t="s">
        <v>35</v>
      </c>
      <c r="C49" s="13" t="s">
        <v>37</v>
      </c>
      <c r="D49" s="13" t="s">
        <v>55</v>
      </c>
      <c r="E49" s="13" t="s">
        <v>128</v>
      </c>
      <c r="F49" s="13" t="s">
        <v>59</v>
      </c>
      <c r="G49" s="29">
        <v>1000</v>
      </c>
    </row>
    <row r="50" spans="1:7" ht="15">
      <c r="A50" s="15" t="s">
        <v>61</v>
      </c>
      <c r="B50" s="12" t="s">
        <v>35</v>
      </c>
      <c r="C50" s="12" t="s">
        <v>37</v>
      </c>
      <c r="D50" s="12" t="s">
        <v>62</v>
      </c>
      <c r="E50" s="13"/>
      <c r="F50" s="13"/>
      <c r="G50" s="28">
        <f>G51</f>
        <v>31844.26</v>
      </c>
    </row>
    <row r="51" spans="1:7" ht="15">
      <c r="A51" s="19" t="s">
        <v>61</v>
      </c>
      <c r="B51" s="13" t="s">
        <v>35</v>
      </c>
      <c r="C51" s="13" t="s">
        <v>37</v>
      </c>
      <c r="D51" s="13" t="s">
        <v>62</v>
      </c>
      <c r="E51" s="13" t="s">
        <v>118</v>
      </c>
      <c r="F51" s="13"/>
      <c r="G51" s="29">
        <f>G52</f>
        <v>31844.26</v>
      </c>
    </row>
    <row r="52" spans="1:7" ht="23.25" customHeight="1">
      <c r="A52" s="16" t="s">
        <v>129</v>
      </c>
      <c r="B52" s="13" t="s">
        <v>35</v>
      </c>
      <c r="C52" s="13" t="s">
        <v>37</v>
      </c>
      <c r="D52" s="13" t="s">
        <v>62</v>
      </c>
      <c r="E52" s="13" t="s">
        <v>130</v>
      </c>
      <c r="F52" s="13"/>
      <c r="G52" s="29">
        <f>G53+G54</f>
        <v>31844.26</v>
      </c>
    </row>
    <row r="53" spans="1:7" ht="15" customHeight="1">
      <c r="A53" s="17" t="s">
        <v>43</v>
      </c>
      <c r="B53" s="13" t="s">
        <v>35</v>
      </c>
      <c r="C53" s="13" t="s">
        <v>37</v>
      </c>
      <c r="D53" s="13" t="s">
        <v>153</v>
      </c>
      <c r="E53" s="13" t="s">
        <v>130</v>
      </c>
      <c r="F53" s="13" t="s">
        <v>44</v>
      </c>
      <c r="G53" s="29">
        <v>800</v>
      </c>
    </row>
    <row r="54" spans="1:7" ht="21">
      <c r="A54" s="16" t="s">
        <v>53</v>
      </c>
      <c r="B54" s="13" t="s">
        <v>35</v>
      </c>
      <c r="C54" s="13" t="s">
        <v>37</v>
      </c>
      <c r="D54" s="13" t="s">
        <v>62</v>
      </c>
      <c r="E54" s="13" t="s">
        <v>130</v>
      </c>
      <c r="F54" s="13" t="s">
        <v>120</v>
      </c>
      <c r="G54" s="29">
        <v>31044.26</v>
      </c>
    </row>
    <row r="55" spans="1:7" ht="21">
      <c r="A55" s="18" t="s">
        <v>65</v>
      </c>
      <c r="B55" s="12" t="s">
        <v>35</v>
      </c>
      <c r="C55" s="12" t="s">
        <v>48</v>
      </c>
      <c r="D55" s="12" t="s">
        <v>38</v>
      </c>
      <c r="E55" s="13"/>
      <c r="F55" s="13"/>
      <c r="G55" s="28">
        <f>G56</f>
        <v>908841.55</v>
      </c>
    </row>
    <row r="56" spans="1:7" ht="21">
      <c r="A56" s="16" t="s">
        <v>66</v>
      </c>
      <c r="B56" s="13" t="s">
        <v>35</v>
      </c>
      <c r="C56" s="13" t="s">
        <v>48</v>
      </c>
      <c r="D56" s="13" t="s">
        <v>67</v>
      </c>
      <c r="E56" s="13"/>
      <c r="F56" s="13"/>
      <c r="G56" s="29">
        <f>G57</f>
        <v>908841.55</v>
      </c>
    </row>
    <row r="57" spans="1:7" ht="21">
      <c r="A57" s="16" t="s">
        <v>66</v>
      </c>
      <c r="B57" s="13" t="s">
        <v>35</v>
      </c>
      <c r="C57" s="13" t="s">
        <v>48</v>
      </c>
      <c r="D57" s="13" t="s">
        <v>67</v>
      </c>
      <c r="E57" s="13" t="s">
        <v>118</v>
      </c>
      <c r="F57" s="13"/>
      <c r="G57" s="29">
        <f>G58</f>
        <v>908841.55</v>
      </c>
    </row>
    <row r="58" spans="1:7" ht="31.5">
      <c r="A58" s="16" t="s">
        <v>134</v>
      </c>
      <c r="B58" s="13" t="s">
        <v>35</v>
      </c>
      <c r="C58" s="13" t="s">
        <v>48</v>
      </c>
      <c r="D58" s="13" t="s">
        <v>67</v>
      </c>
      <c r="E58" s="13" t="s">
        <v>131</v>
      </c>
      <c r="F58" s="13"/>
      <c r="G58" s="29">
        <f>G59+G60</f>
        <v>908841.55</v>
      </c>
    </row>
    <row r="59" spans="1:7" ht="21">
      <c r="A59" s="16" t="s">
        <v>53</v>
      </c>
      <c r="B59" s="13" t="s">
        <v>35</v>
      </c>
      <c r="C59" s="13" t="s">
        <v>48</v>
      </c>
      <c r="D59" s="13" t="s">
        <v>67</v>
      </c>
      <c r="E59" s="13" t="s">
        <v>131</v>
      </c>
      <c r="F59" s="13" t="s">
        <v>120</v>
      </c>
      <c r="G59" s="29">
        <v>247053.8</v>
      </c>
    </row>
    <row r="60" spans="1:7" ht="15">
      <c r="A60" s="16" t="s">
        <v>132</v>
      </c>
      <c r="B60" s="13" t="s">
        <v>35</v>
      </c>
      <c r="C60" s="13" t="s">
        <v>48</v>
      </c>
      <c r="D60" s="13" t="s">
        <v>67</v>
      </c>
      <c r="E60" s="13" t="s">
        <v>131</v>
      </c>
      <c r="F60" s="13" t="s">
        <v>133</v>
      </c>
      <c r="G60" s="29">
        <v>661787.75</v>
      </c>
    </row>
    <row r="61" spans="1:7" ht="15">
      <c r="A61" s="15" t="s">
        <v>69</v>
      </c>
      <c r="B61" s="12" t="s">
        <v>35</v>
      </c>
      <c r="C61" s="12" t="s">
        <v>70</v>
      </c>
      <c r="D61" s="12" t="s">
        <v>38</v>
      </c>
      <c r="E61" s="13"/>
      <c r="F61" s="13"/>
      <c r="G61" s="28">
        <f>SUM(G62)</f>
        <v>506879.08999999997</v>
      </c>
    </row>
    <row r="62" spans="1:7" ht="15">
      <c r="A62" s="16" t="s">
        <v>71</v>
      </c>
      <c r="B62" s="13" t="s">
        <v>35</v>
      </c>
      <c r="C62" s="13" t="s">
        <v>70</v>
      </c>
      <c r="D62" s="13" t="s">
        <v>48</v>
      </c>
      <c r="E62" s="13"/>
      <c r="F62" s="13"/>
      <c r="G62" s="29">
        <f>G63+G65+G67</f>
        <v>506879.08999999997</v>
      </c>
    </row>
    <row r="63" spans="1:7" ht="15">
      <c r="A63" s="20" t="s">
        <v>72</v>
      </c>
      <c r="B63" s="13" t="s">
        <v>35</v>
      </c>
      <c r="C63" s="13" t="s">
        <v>70</v>
      </c>
      <c r="D63" s="13" t="s">
        <v>48</v>
      </c>
      <c r="E63" s="13" t="s">
        <v>135</v>
      </c>
      <c r="F63" s="13"/>
      <c r="G63" s="29">
        <f>G64</f>
        <v>167634.09</v>
      </c>
    </row>
    <row r="64" spans="1:7" ht="21">
      <c r="A64" s="16" t="s">
        <v>53</v>
      </c>
      <c r="B64" s="13" t="s">
        <v>35</v>
      </c>
      <c r="C64" s="13" t="s">
        <v>70</v>
      </c>
      <c r="D64" s="13" t="s">
        <v>48</v>
      </c>
      <c r="E64" s="13" t="s">
        <v>135</v>
      </c>
      <c r="F64" s="13" t="s">
        <v>120</v>
      </c>
      <c r="G64" s="29">
        <v>167634.09</v>
      </c>
    </row>
    <row r="65" spans="1:7" ht="21">
      <c r="A65" s="22" t="s">
        <v>136</v>
      </c>
      <c r="B65" s="13" t="s">
        <v>35</v>
      </c>
      <c r="C65" s="13" t="s">
        <v>70</v>
      </c>
      <c r="D65" s="13" t="s">
        <v>48</v>
      </c>
      <c r="E65" s="21" t="s">
        <v>137</v>
      </c>
      <c r="F65" s="13"/>
      <c r="G65" s="29">
        <f>G66</f>
        <v>48000</v>
      </c>
    </row>
    <row r="66" spans="1:7" ht="21">
      <c r="A66" s="16" t="s">
        <v>53</v>
      </c>
      <c r="B66" s="13" t="s">
        <v>35</v>
      </c>
      <c r="C66" s="13" t="s">
        <v>70</v>
      </c>
      <c r="D66" s="13" t="s">
        <v>48</v>
      </c>
      <c r="E66" s="21" t="s">
        <v>137</v>
      </c>
      <c r="F66" s="13" t="s">
        <v>120</v>
      </c>
      <c r="G66" s="29">
        <v>48000</v>
      </c>
    </row>
    <row r="67" spans="1:7" ht="15">
      <c r="A67" s="20" t="s">
        <v>138</v>
      </c>
      <c r="B67" s="13" t="s">
        <v>35</v>
      </c>
      <c r="C67" s="13" t="s">
        <v>70</v>
      </c>
      <c r="D67" s="13" t="s">
        <v>48</v>
      </c>
      <c r="E67" s="21" t="s">
        <v>139</v>
      </c>
      <c r="F67" s="13"/>
      <c r="G67" s="29">
        <f>SUM(G68)</f>
        <v>291245</v>
      </c>
    </row>
    <row r="68" spans="1:7" ht="21">
      <c r="A68" s="16" t="s">
        <v>53</v>
      </c>
      <c r="B68" s="13" t="s">
        <v>35</v>
      </c>
      <c r="C68" s="13" t="s">
        <v>70</v>
      </c>
      <c r="D68" s="13" t="s">
        <v>48</v>
      </c>
      <c r="E68" s="21" t="str">
        <f>E67</f>
        <v>990 95 00</v>
      </c>
      <c r="F68" s="13" t="s">
        <v>120</v>
      </c>
      <c r="G68" s="29">
        <v>291245</v>
      </c>
    </row>
    <row r="69" spans="1:7" ht="15">
      <c r="A69" s="18" t="s">
        <v>158</v>
      </c>
      <c r="B69" s="12" t="s">
        <v>35</v>
      </c>
      <c r="C69" s="12" t="s">
        <v>154</v>
      </c>
      <c r="D69" s="12" t="s">
        <v>38</v>
      </c>
      <c r="E69" s="45"/>
      <c r="F69" s="12"/>
      <c r="G69" s="28">
        <f>G70</f>
        <v>3844.29</v>
      </c>
    </row>
    <row r="70" spans="1:7" ht="15">
      <c r="A70" s="16" t="s">
        <v>157</v>
      </c>
      <c r="B70" s="13" t="s">
        <v>35</v>
      </c>
      <c r="C70" s="13" t="s">
        <v>154</v>
      </c>
      <c r="D70" s="13" t="s">
        <v>154</v>
      </c>
      <c r="E70" s="21"/>
      <c r="F70" s="13"/>
      <c r="G70" s="29">
        <f>G71</f>
        <v>3844.29</v>
      </c>
    </row>
    <row r="71" spans="1:7" ht="15">
      <c r="A71" s="16" t="s">
        <v>156</v>
      </c>
      <c r="B71" s="13" t="s">
        <v>35</v>
      </c>
      <c r="C71" s="13" t="s">
        <v>154</v>
      </c>
      <c r="D71" s="13" t="s">
        <v>154</v>
      </c>
      <c r="E71" s="21" t="s">
        <v>155</v>
      </c>
      <c r="F71" s="13"/>
      <c r="G71" s="29">
        <f>G72</f>
        <v>3844.29</v>
      </c>
    </row>
    <row r="72" spans="1:7" ht="15">
      <c r="A72" s="17" t="s">
        <v>43</v>
      </c>
      <c r="B72" s="13" t="s">
        <v>35</v>
      </c>
      <c r="C72" s="13" t="s">
        <v>154</v>
      </c>
      <c r="D72" s="13" t="s">
        <v>154</v>
      </c>
      <c r="E72" s="21" t="s">
        <v>155</v>
      </c>
      <c r="F72" s="13" t="s">
        <v>44</v>
      </c>
      <c r="G72" s="29">
        <v>3844.29</v>
      </c>
    </row>
    <row r="73" spans="1:7" ht="15">
      <c r="A73" s="18" t="s">
        <v>145</v>
      </c>
      <c r="B73" s="12" t="s">
        <v>35</v>
      </c>
      <c r="C73" s="12" t="s">
        <v>68</v>
      </c>
      <c r="D73" s="12" t="s">
        <v>38</v>
      </c>
      <c r="E73" s="21"/>
      <c r="F73" s="13"/>
      <c r="G73" s="28">
        <f>SUM(G74)</f>
        <v>55868.88</v>
      </c>
    </row>
    <row r="74" spans="1:7" ht="15">
      <c r="A74" s="16" t="s">
        <v>140</v>
      </c>
      <c r="B74" s="13" t="s">
        <v>35</v>
      </c>
      <c r="C74" s="13" t="s">
        <v>68</v>
      </c>
      <c r="D74" s="13" t="s">
        <v>37</v>
      </c>
      <c r="E74" s="21"/>
      <c r="F74" s="13"/>
      <c r="G74" s="29">
        <f>G75</f>
        <v>55868.88</v>
      </c>
    </row>
    <row r="75" spans="1:7" ht="21">
      <c r="A75" s="20" t="s">
        <v>143</v>
      </c>
      <c r="B75" s="13" t="s">
        <v>35</v>
      </c>
      <c r="C75" s="13" t="s">
        <v>68</v>
      </c>
      <c r="D75" s="13" t="s">
        <v>37</v>
      </c>
      <c r="E75" s="21" t="s">
        <v>142</v>
      </c>
      <c r="F75" s="13"/>
      <c r="G75" s="29">
        <f>SUM(G76)</f>
        <v>55868.88</v>
      </c>
    </row>
    <row r="76" spans="1:7" ht="15">
      <c r="A76" s="20" t="s">
        <v>141</v>
      </c>
      <c r="B76" s="13" t="s">
        <v>35</v>
      </c>
      <c r="C76" s="13" t="s">
        <v>68</v>
      </c>
      <c r="D76" s="13" t="s">
        <v>37</v>
      </c>
      <c r="E76" s="21" t="s">
        <v>142</v>
      </c>
      <c r="F76" s="13" t="s">
        <v>144</v>
      </c>
      <c r="G76" s="29">
        <v>55868.88</v>
      </c>
    </row>
  </sheetData>
  <sheetProtection/>
  <mergeCells count="1">
    <mergeCell ref="A6:G6"/>
  </mergeCells>
  <printOptions/>
  <pageMargins left="0.5118110236220472" right="0.31496062992125984" top="0.35433070866141736" bottom="0.5511811023622047" header="0.31496062992125984" footer="0.31496062992125984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view="pageBreakPreview" zoomScaleSheetLayoutView="100" zoomScalePageLayoutView="0" workbookViewId="0" topLeftCell="A1">
      <selection activeCell="J8" sqref="J8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3.57421875" style="0" customWidth="1"/>
    <col min="4" max="4" width="3.421875" style="0" customWidth="1"/>
    <col min="5" max="5" width="2.8515625" style="0" customWidth="1"/>
    <col min="6" max="6" width="3.140625" style="0" customWidth="1"/>
    <col min="7" max="8" width="5.00390625" style="0" customWidth="1"/>
    <col min="9" max="9" width="49.00390625" style="0" customWidth="1"/>
    <col min="10" max="10" width="17.7109375" style="0" customWidth="1"/>
    <col min="11" max="11" width="9.140625" style="0" hidden="1" customWidth="1"/>
  </cols>
  <sheetData>
    <row r="1" spans="1:10" ht="15">
      <c r="A1" s="4"/>
      <c r="B1" s="4"/>
      <c r="C1" s="4"/>
      <c r="D1" s="4"/>
      <c r="E1" s="4"/>
      <c r="F1" s="4"/>
      <c r="G1" s="4"/>
      <c r="H1" s="4"/>
      <c r="I1" s="107" t="s">
        <v>233</v>
      </c>
      <c r="J1" s="107"/>
    </row>
    <row r="2" spans="1:10" ht="20.25" customHeight="1">
      <c r="A2" s="4"/>
      <c r="B2" s="4"/>
      <c r="C2" s="4"/>
      <c r="D2" s="4"/>
      <c r="E2" s="4"/>
      <c r="F2" s="4"/>
      <c r="G2" s="4"/>
      <c r="H2" s="4"/>
      <c r="I2" s="107"/>
      <c r="J2" s="107"/>
    </row>
    <row r="3" spans="1:10" ht="15">
      <c r="A3" s="4"/>
      <c r="B3" s="4"/>
      <c r="C3" s="4"/>
      <c r="D3" s="4"/>
      <c r="E3" s="4"/>
      <c r="F3" s="4"/>
      <c r="G3" s="4"/>
      <c r="H3" s="4"/>
      <c r="I3" s="5"/>
      <c r="J3" s="2"/>
    </row>
    <row r="4" spans="1:10" ht="63.75" customHeight="1">
      <c r="A4" s="108" t="s">
        <v>216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5">
      <c r="A5" s="109"/>
      <c r="B5" s="109"/>
      <c r="C5" s="109"/>
      <c r="D5" s="109"/>
      <c r="E5" s="109"/>
      <c r="F5" s="109"/>
      <c r="G5" s="109"/>
      <c r="H5" s="109"/>
      <c r="I5" s="109"/>
      <c r="J5" s="109"/>
    </row>
    <row r="6" spans="1:11" ht="58.5" customHeight="1">
      <c r="A6" s="110" t="s">
        <v>89</v>
      </c>
      <c r="B6" s="110"/>
      <c r="C6" s="110"/>
      <c r="D6" s="110"/>
      <c r="E6" s="110"/>
      <c r="F6" s="110"/>
      <c r="G6" s="110"/>
      <c r="H6" s="110"/>
      <c r="I6" s="23" t="s">
        <v>90</v>
      </c>
      <c r="J6" s="6" t="s">
        <v>91</v>
      </c>
      <c r="K6" s="24"/>
    </row>
    <row r="7" spans="1:11" ht="32.25" customHeight="1">
      <c r="A7" s="114"/>
      <c r="B7" s="115"/>
      <c r="C7" s="115"/>
      <c r="D7" s="115"/>
      <c r="E7" s="115"/>
      <c r="F7" s="115"/>
      <c r="G7" s="115"/>
      <c r="H7" s="116"/>
      <c r="I7" s="34" t="s">
        <v>149</v>
      </c>
      <c r="J7" s="44">
        <f>J9</f>
        <v>23344.299999999814</v>
      </c>
      <c r="K7" s="24"/>
    </row>
    <row r="8" spans="1:11" ht="16.5" customHeight="1">
      <c r="A8" s="114"/>
      <c r="B8" s="115"/>
      <c r="C8" s="115"/>
      <c r="D8" s="115"/>
      <c r="E8" s="115"/>
      <c r="F8" s="115"/>
      <c r="G8" s="115"/>
      <c r="H8" s="116"/>
      <c r="I8" s="36" t="s">
        <v>150</v>
      </c>
      <c r="J8" s="6"/>
      <c r="K8" s="24"/>
    </row>
    <row r="9" spans="1:11" ht="30.75" customHeight="1">
      <c r="A9" s="111" t="s">
        <v>35</v>
      </c>
      <c r="B9" s="112"/>
      <c r="C9" s="112"/>
      <c r="D9" s="112"/>
      <c r="E9" s="112"/>
      <c r="F9" s="112"/>
      <c r="G9" s="112"/>
      <c r="H9" s="113"/>
      <c r="I9" s="34" t="s">
        <v>95</v>
      </c>
      <c r="J9" s="39">
        <f>J10+J11</f>
        <v>23344.299999999814</v>
      </c>
      <c r="K9" s="25"/>
    </row>
    <row r="10" spans="1:11" ht="30.75" customHeight="1">
      <c r="A10" s="40" t="s">
        <v>35</v>
      </c>
      <c r="B10" s="8" t="s">
        <v>37</v>
      </c>
      <c r="C10" s="8" t="s">
        <v>70</v>
      </c>
      <c r="D10" s="8" t="s">
        <v>40</v>
      </c>
      <c r="E10" s="8" t="s">
        <v>37</v>
      </c>
      <c r="F10" s="8" t="s">
        <v>68</v>
      </c>
      <c r="G10" s="8" t="s">
        <v>74</v>
      </c>
      <c r="H10" s="8" t="s">
        <v>81</v>
      </c>
      <c r="I10" s="36" t="s">
        <v>173</v>
      </c>
      <c r="J10" s="106">
        <v>4314379.41</v>
      </c>
      <c r="K10" s="106"/>
    </row>
    <row r="11" spans="1:11" ht="30.75" customHeight="1">
      <c r="A11" s="40" t="s">
        <v>35</v>
      </c>
      <c r="B11" s="8" t="s">
        <v>37</v>
      </c>
      <c r="C11" s="8" t="s">
        <v>70</v>
      </c>
      <c r="D11" s="8" t="s">
        <v>40</v>
      </c>
      <c r="E11" s="8" t="s">
        <v>37</v>
      </c>
      <c r="F11" s="8" t="s">
        <v>68</v>
      </c>
      <c r="G11" s="8" t="s">
        <v>74</v>
      </c>
      <c r="H11" s="8" t="s">
        <v>86</v>
      </c>
      <c r="I11" s="36" t="s">
        <v>174</v>
      </c>
      <c r="J11" s="37">
        <v>-4291035.11</v>
      </c>
      <c r="K11" s="25"/>
    </row>
  </sheetData>
  <sheetProtection/>
  <mergeCells count="8">
    <mergeCell ref="J10:K10"/>
    <mergeCell ref="I1:J2"/>
    <mergeCell ref="A4:J4"/>
    <mergeCell ref="A5:J5"/>
    <mergeCell ref="A6:H6"/>
    <mergeCell ref="A9:H9"/>
    <mergeCell ref="A7:H7"/>
    <mergeCell ref="A8:H8"/>
  </mergeCells>
  <printOptions/>
  <pageMargins left="1.1811023622047245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140625" defaultRowHeight="15"/>
  <cols>
    <col min="1" max="1" width="3.57421875" style="0" customWidth="1"/>
    <col min="2" max="2" width="4.140625" style="0" customWidth="1"/>
    <col min="3" max="3" width="3.8515625" style="0" customWidth="1"/>
    <col min="4" max="4" width="3.28125" style="0" customWidth="1"/>
    <col min="5" max="5" width="3.421875" style="0" customWidth="1"/>
    <col min="6" max="6" width="4.28125" style="0" customWidth="1"/>
    <col min="7" max="7" width="4.140625" style="0" customWidth="1"/>
    <col min="8" max="8" width="44.8515625" style="0" customWidth="1"/>
    <col min="9" max="9" width="16.421875" style="0" customWidth="1"/>
    <col min="10" max="10" width="9.140625" style="0" hidden="1" customWidth="1"/>
  </cols>
  <sheetData>
    <row r="1" spans="1:9" ht="15">
      <c r="A1" s="4"/>
      <c r="B1" s="4"/>
      <c r="C1" s="4"/>
      <c r="D1" s="4"/>
      <c r="E1" s="4"/>
      <c r="F1" s="4"/>
      <c r="G1" s="4"/>
      <c r="H1" s="3"/>
      <c r="I1" s="33" t="s">
        <v>88</v>
      </c>
    </row>
    <row r="2" spans="1:9" ht="29.25" customHeight="1">
      <c r="A2" s="4"/>
      <c r="B2" s="4"/>
      <c r="C2" s="4"/>
      <c r="D2" s="4"/>
      <c r="E2" s="4"/>
      <c r="F2" s="4"/>
      <c r="G2" s="4"/>
      <c r="H2" s="117" t="s">
        <v>184</v>
      </c>
      <c r="I2" s="117"/>
    </row>
    <row r="3" spans="1:9" ht="15">
      <c r="A3" s="4"/>
      <c r="B3" s="4"/>
      <c r="C3" s="4"/>
      <c r="D3" s="4"/>
      <c r="E3" s="4"/>
      <c r="F3" s="4"/>
      <c r="G3" s="4"/>
      <c r="H3" s="3"/>
      <c r="I3" s="33" t="s">
        <v>234</v>
      </c>
    </row>
    <row r="4" spans="1:9" ht="15">
      <c r="A4" s="4"/>
      <c r="B4" s="4"/>
      <c r="C4" s="4"/>
      <c r="D4" s="4"/>
      <c r="E4" s="4"/>
      <c r="F4" s="4"/>
      <c r="G4" s="4"/>
      <c r="H4" s="5"/>
      <c r="I4" s="2"/>
    </row>
    <row r="5" spans="1:9" ht="57.75" customHeight="1">
      <c r="A5" s="121" t="s">
        <v>217</v>
      </c>
      <c r="B5" s="121"/>
      <c r="C5" s="121"/>
      <c r="D5" s="121"/>
      <c r="E5" s="121"/>
      <c r="F5" s="121"/>
      <c r="G5" s="121"/>
      <c r="H5" s="121"/>
      <c r="I5" s="121"/>
    </row>
    <row r="6" spans="1:9" ht="15">
      <c r="A6" s="118"/>
      <c r="B6" s="118"/>
      <c r="C6" s="118"/>
      <c r="D6" s="118"/>
      <c r="E6" s="118"/>
      <c r="F6" s="118"/>
      <c r="G6" s="118"/>
      <c r="H6" s="118"/>
      <c r="I6" s="118"/>
    </row>
    <row r="7" spans="1:10" ht="31.5">
      <c r="A7" s="110" t="s">
        <v>73</v>
      </c>
      <c r="B7" s="110"/>
      <c r="C7" s="110"/>
      <c r="D7" s="110"/>
      <c r="E7" s="110"/>
      <c r="F7" s="110"/>
      <c r="G7" s="110"/>
      <c r="H7" s="23" t="s">
        <v>1</v>
      </c>
      <c r="I7" s="6" t="s">
        <v>94</v>
      </c>
      <c r="J7" s="7"/>
    </row>
    <row r="8" spans="1:10" ht="29.25" customHeight="1">
      <c r="A8" s="32" t="s">
        <v>37</v>
      </c>
      <c r="B8" s="32" t="s">
        <v>38</v>
      </c>
      <c r="C8" s="32" t="s">
        <v>38</v>
      </c>
      <c r="D8" s="32" t="s">
        <v>38</v>
      </c>
      <c r="E8" s="32" t="s">
        <v>38</v>
      </c>
      <c r="F8" s="32" t="s">
        <v>74</v>
      </c>
      <c r="G8" s="32" t="s">
        <v>75</v>
      </c>
      <c r="H8" s="34" t="s">
        <v>76</v>
      </c>
      <c r="I8" s="39">
        <f>I9</f>
        <v>23344.299999999814</v>
      </c>
      <c r="J8" s="91"/>
    </row>
    <row r="9" spans="1:10" ht="27" customHeight="1">
      <c r="A9" s="32" t="s">
        <v>37</v>
      </c>
      <c r="B9" s="32" t="s">
        <v>70</v>
      </c>
      <c r="C9" s="32" t="s">
        <v>38</v>
      </c>
      <c r="D9" s="32" t="s">
        <v>38</v>
      </c>
      <c r="E9" s="32" t="s">
        <v>38</v>
      </c>
      <c r="F9" s="32" t="s">
        <v>74</v>
      </c>
      <c r="G9" s="32" t="s">
        <v>77</v>
      </c>
      <c r="H9" s="34" t="s">
        <v>78</v>
      </c>
      <c r="I9" s="35">
        <f>SUM(I10+I14)</f>
        <v>23344.299999999814</v>
      </c>
      <c r="J9" s="91"/>
    </row>
    <row r="10" spans="1:10" ht="24" customHeight="1">
      <c r="A10" s="8" t="s">
        <v>37</v>
      </c>
      <c r="B10" s="8" t="s">
        <v>70</v>
      </c>
      <c r="C10" s="8" t="s">
        <v>38</v>
      </c>
      <c r="D10" s="8" t="s">
        <v>38</v>
      </c>
      <c r="E10" s="8" t="s">
        <v>38</v>
      </c>
      <c r="F10" s="8" t="s">
        <v>74</v>
      </c>
      <c r="G10" s="8" t="s">
        <v>77</v>
      </c>
      <c r="H10" s="34" t="s">
        <v>79</v>
      </c>
      <c r="I10" s="38">
        <v>4314379.41</v>
      </c>
      <c r="J10" s="91"/>
    </row>
    <row r="11" spans="1:10" ht="30" customHeight="1">
      <c r="A11" s="8" t="s">
        <v>37</v>
      </c>
      <c r="B11" s="8" t="s">
        <v>70</v>
      </c>
      <c r="C11" s="8" t="s">
        <v>40</v>
      </c>
      <c r="D11" s="8" t="s">
        <v>38</v>
      </c>
      <c r="E11" s="8" t="s">
        <v>38</v>
      </c>
      <c r="F11" s="8" t="s">
        <v>74</v>
      </c>
      <c r="G11" s="8" t="s">
        <v>77</v>
      </c>
      <c r="H11" s="36" t="s">
        <v>80</v>
      </c>
      <c r="I11" s="35">
        <f>I12</f>
        <v>-4833700.1</v>
      </c>
      <c r="J11" s="91"/>
    </row>
    <row r="12" spans="1:10" ht="29.25" customHeight="1">
      <c r="A12" s="8" t="s">
        <v>37</v>
      </c>
      <c r="B12" s="8" t="s">
        <v>70</v>
      </c>
      <c r="C12" s="8" t="s">
        <v>40</v>
      </c>
      <c r="D12" s="8" t="s">
        <v>37</v>
      </c>
      <c r="E12" s="8" t="s">
        <v>38</v>
      </c>
      <c r="F12" s="8" t="s">
        <v>74</v>
      </c>
      <c r="G12" s="8" t="s">
        <v>81</v>
      </c>
      <c r="H12" s="36" t="s">
        <v>82</v>
      </c>
      <c r="I12" s="35">
        <f>I13</f>
        <v>-4833700.1</v>
      </c>
      <c r="J12" s="91"/>
    </row>
    <row r="13" spans="1:10" ht="30" customHeight="1">
      <c r="A13" s="8" t="s">
        <v>37</v>
      </c>
      <c r="B13" s="8" t="s">
        <v>70</v>
      </c>
      <c r="C13" s="8" t="s">
        <v>40</v>
      </c>
      <c r="D13" s="8" t="s">
        <v>37</v>
      </c>
      <c r="E13" s="8" t="s">
        <v>68</v>
      </c>
      <c r="F13" s="8" t="s">
        <v>74</v>
      </c>
      <c r="G13" s="8" t="s">
        <v>81</v>
      </c>
      <c r="H13" s="36" t="s">
        <v>173</v>
      </c>
      <c r="I13" s="119">
        <v>-4833700.1</v>
      </c>
      <c r="J13" s="120"/>
    </row>
    <row r="14" spans="1:10" ht="24.75" customHeight="1">
      <c r="A14" s="8" t="s">
        <v>37</v>
      </c>
      <c r="B14" s="8" t="s">
        <v>70</v>
      </c>
      <c r="C14" s="8" t="s">
        <v>38</v>
      </c>
      <c r="D14" s="8" t="s">
        <v>38</v>
      </c>
      <c r="E14" s="8" t="s">
        <v>38</v>
      </c>
      <c r="F14" s="8" t="s">
        <v>74</v>
      </c>
      <c r="G14" s="8" t="s">
        <v>83</v>
      </c>
      <c r="H14" s="34" t="s">
        <v>84</v>
      </c>
      <c r="I14" s="35">
        <v>-4291035.11</v>
      </c>
      <c r="J14" s="91"/>
    </row>
    <row r="15" spans="1:10" ht="26.25" customHeight="1">
      <c r="A15" s="8" t="s">
        <v>37</v>
      </c>
      <c r="B15" s="8" t="s">
        <v>70</v>
      </c>
      <c r="C15" s="8" t="s">
        <v>40</v>
      </c>
      <c r="D15" s="8" t="s">
        <v>38</v>
      </c>
      <c r="E15" s="8" t="s">
        <v>38</v>
      </c>
      <c r="F15" s="8" t="s">
        <v>74</v>
      </c>
      <c r="G15" s="8" t="s">
        <v>83</v>
      </c>
      <c r="H15" s="36" t="s">
        <v>85</v>
      </c>
      <c r="I15" s="35">
        <f>I16</f>
        <v>3817025.43</v>
      </c>
      <c r="J15" s="91"/>
    </row>
    <row r="16" spans="1:10" ht="26.25" customHeight="1">
      <c r="A16" s="8" t="s">
        <v>37</v>
      </c>
      <c r="B16" s="8" t="s">
        <v>70</v>
      </c>
      <c r="C16" s="8" t="s">
        <v>40</v>
      </c>
      <c r="D16" s="8" t="s">
        <v>37</v>
      </c>
      <c r="E16" s="8" t="s">
        <v>38</v>
      </c>
      <c r="F16" s="8" t="s">
        <v>74</v>
      </c>
      <c r="G16" s="8" t="s">
        <v>86</v>
      </c>
      <c r="H16" s="36" t="s">
        <v>87</v>
      </c>
      <c r="I16" s="35">
        <f>I17</f>
        <v>3817025.43</v>
      </c>
      <c r="J16" s="91"/>
    </row>
    <row r="17" spans="1:10" ht="27.75" customHeight="1">
      <c r="A17" s="8" t="s">
        <v>37</v>
      </c>
      <c r="B17" s="8" t="s">
        <v>70</v>
      </c>
      <c r="C17" s="8" t="s">
        <v>40</v>
      </c>
      <c r="D17" s="8" t="s">
        <v>37</v>
      </c>
      <c r="E17" s="8" t="s">
        <v>68</v>
      </c>
      <c r="F17" s="8" t="s">
        <v>74</v>
      </c>
      <c r="G17" s="8" t="s">
        <v>86</v>
      </c>
      <c r="H17" s="36" t="s">
        <v>174</v>
      </c>
      <c r="I17" s="37">
        <v>3817025.43</v>
      </c>
      <c r="J17" s="91"/>
    </row>
  </sheetData>
  <sheetProtection/>
  <mergeCells count="5">
    <mergeCell ref="H2:I2"/>
    <mergeCell ref="A6:I6"/>
    <mergeCell ref="A7:G7"/>
    <mergeCell ref="I13:J13"/>
    <mergeCell ref="A5:I5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2022-04-27T05:50:40Z</dcterms:modified>
  <cp:category/>
  <cp:version/>
  <cp:contentType/>
  <cp:contentStatus/>
</cp:coreProperties>
</file>